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65" windowWidth="27885" windowHeight="12225"/>
  </bookViews>
  <sheets>
    <sheet name="수주통계" sheetId="3" r:id="rId1"/>
  </sheets>
  <definedNames>
    <definedName name="_xlnm.Print_Area" localSheetId="0">수주통계!$A$1:$U$203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85" i="3" l="1"/>
  <c r="R185" i="3"/>
  <c r="Q185" i="3"/>
  <c r="P185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S184" i="3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S183" i="3"/>
  <c r="R183" i="3"/>
  <c r="Q183" i="3"/>
  <c r="P183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S180" i="3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U185" i="3" l="1"/>
  <c r="U184" i="3"/>
  <c r="U183" i="3"/>
  <c r="C175" i="3" l="1"/>
  <c r="C186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C188" i="3" l="1"/>
  <c r="S186" i="3" l="1"/>
  <c r="S190" i="3" s="1"/>
  <c r="R186" i="3"/>
  <c r="R190" i="3" s="1"/>
  <c r="Q186" i="3"/>
  <c r="Q190" i="3" s="1"/>
  <c r="P186" i="3"/>
  <c r="P190" i="3" s="1"/>
  <c r="O186" i="3"/>
  <c r="O190" i="3" s="1"/>
  <c r="N186" i="3"/>
  <c r="N190" i="3" s="1"/>
  <c r="M186" i="3"/>
  <c r="M190" i="3" s="1"/>
  <c r="L186" i="3"/>
  <c r="L190" i="3" s="1"/>
  <c r="K186" i="3"/>
  <c r="K190" i="3" s="1"/>
  <c r="J186" i="3"/>
  <c r="J190" i="3" s="1"/>
  <c r="I186" i="3"/>
  <c r="I190" i="3" s="1"/>
  <c r="H186" i="3"/>
  <c r="H190" i="3" s="1"/>
  <c r="G186" i="3"/>
  <c r="G190" i="3" s="1"/>
  <c r="F186" i="3"/>
  <c r="F190" i="3" s="1"/>
  <c r="E186" i="3"/>
  <c r="E190" i="3" s="1"/>
  <c r="D186" i="3"/>
  <c r="D190" i="3" s="1"/>
  <c r="C190" i="3"/>
  <c r="B186" i="3"/>
  <c r="B190" i="3" s="1"/>
  <c r="S200" i="3" l="1"/>
  <c r="R200" i="3"/>
  <c r="Q200" i="3"/>
  <c r="P200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B202" i="3" l="1"/>
  <c r="B203" i="3" s="1"/>
  <c r="D202" i="3"/>
  <c r="D203" i="3" s="1"/>
  <c r="F202" i="3"/>
  <c r="F203" i="3" s="1"/>
  <c r="H202" i="3"/>
  <c r="H203" i="3" s="1"/>
  <c r="J202" i="3"/>
  <c r="J203" i="3" s="1"/>
  <c r="L202" i="3"/>
  <c r="L203" i="3" s="1"/>
  <c r="N202" i="3"/>
  <c r="N203" i="3" s="1"/>
  <c r="P202" i="3"/>
  <c r="P203" i="3" s="1"/>
  <c r="R202" i="3"/>
  <c r="R203" i="3" s="1"/>
  <c r="E196" i="3"/>
  <c r="E199" i="3"/>
  <c r="E198" i="3"/>
  <c r="E197" i="3"/>
  <c r="E195" i="3"/>
  <c r="E194" i="3"/>
  <c r="E193" i="3"/>
  <c r="E192" i="3"/>
  <c r="G196" i="3"/>
  <c r="G199" i="3"/>
  <c r="G198" i="3"/>
  <c r="G197" i="3"/>
  <c r="G195" i="3"/>
  <c r="G194" i="3"/>
  <c r="G193" i="3"/>
  <c r="G192" i="3"/>
  <c r="K196" i="3"/>
  <c r="K199" i="3"/>
  <c r="K198" i="3"/>
  <c r="K197" i="3"/>
  <c r="K195" i="3"/>
  <c r="K194" i="3"/>
  <c r="K193" i="3"/>
  <c r="K192" i="3"/>
  <c r="M196" i="3"/>
  <c r="M199" i="3"/>
  <c r="M198" i="3"/>
  <c r="M197" i="3"/>
  <c r="M195" i="3"/>
  <c r="M194" i="3"/>
  <c r="M193" i="3"/>
  <c r="M192" i="3"/>
  <c r="Q196" i="3"/>
  <c r="Q199" i="3"/>
  <c r="Q198" i="3"/>
  <c r="Q197" i="3"/>
  <c r="Q195" i="3"/>
  <c r="Q194" i="3"/>
  <c r="Q193" i="3"/>
  <c r="Q192" i="3"/>
  <c r="S196" i="3"/>
  <c r="S199" i="3"/>
  <c r="S198" i="3"/>
  <c r="S197" i="3"/>
  <c r="S195" i="3"/>
  <c r="S194" i="3"/>
  <c r="S193" i="3"/>
  <c r="S192" i="3"/>
  <c r="B196" i="3"/>
  <c r="B199" i="3"/>
  <c r="B198" i="3"/>
  <c r="B197" i="3"/>
  <c r="B195" i="3"/>
  <c r="B194" i="3"/>
  <c r="B193" i="3"/>
  <c r="B192" i="3"/>
  <c r="D196" i="3"/>
  <c r="D199" i="3"/>
  <c r="D198" i="3"/>
  <c r="D197" i="3"/>
  <c r="D195" i="3"/>
  <c r="D194" i="3"/>
  <c r="D193" i="3"/>
  <c r="D192" i="3"/>
  <c r="F196" i="3"/>
  <c r="F199" i="3"/>
  <c r="F198" i="3"/>
  <c r="F197" i="3"/>
  <c r="F195" i="3"/>
  <c r="F194" i="3"/>
  <c r="F193" i="3"/>
  <c r="F192" i="3"/>
  <c r="H196" i="3"/>
  <c r="H199" i="3"/>
  <c r="H198" i="3"/>
  <c r="H197" i="3"/>
  <c r="H195" i="3"/>
  <c r="H194" i="3"/>
  <c r="H193" i="3"/>
  <c r="H192" i="3"/>
  <c r="J196" i="3"/>
  <c r="J199" i="3"/>
  <c r="J198" i="3"/>
  <c r="J197" i="3"/>
  <c r="J195" i="3"/>
  <c r="J194" i="3"/>
  <c r="J193" i="3"/>
  <c r="J192" i="3"/>
  <c r="L196" i="3"/>
  <c r="L199" i="3"/>
  <c r="L198" i="3"/>
  <c r="L197" i="3"/>
  <c r="L195" i="3"/>
  <c r="L194" i="3"/>
  <c r="L193" i="3"/>
  <c r="L192" i="3"/>
  <c r="N196" i="3"/>
  <c r="N199" i="3"/>
  <c r="N198" i="3"/>
  <c r="N197" i="3"/>
  <c r="N195" i="3"/>
  <c r="N194" i="3"/>
  <c r="N193" i="3"/>
  <c r="N192" i="3"/>
  <c r="P196" i="3"/>
  <c r="P199" i="3"/>
  <c r="P198" i="3"/>
  <c r="P197" i="3"/>
  <c r="P195" i="3"/>
  <c r="P194" i="3"/>
  <c r="P193" i="3"/>
  <c r="P192" i="3"/>
  <c r="R196" i="3"/>
  <c r="R199" i="3"/>
  <c r="R198" i="3"/>
  <c r="R197" i="3"/>
  <c r="R195" i="3"/>
  <c r="R194" i="3"/>
  <c r="R193" i="3"/>
  <c r="R192" i="3"/>
  <c r="C202" i="3"/>
  <c r="C203" i="3" s="1"/>
  <c r="E202" i="3"/>
  <c r="E203" i="3" s="1"/>
  <c r="G202" i="3"/>
  <c r="G203" i="3" s="1"/>
  <c r="I202" i="3"/>
  <c r="I203" i="3" s="1"/>
  <c r="K202" i="3"/>
  <c r="K203" i="3" s="1"/>
  <c r="M202" i="3"/>
  <c r="M203" i="3" s="1"/>
  <c r="O202" i="3"/>
  <c r="O203" i="3" s="1"/>
  <c r="Q202" i="3"/>
  <c r="Q203" i="3" s="1"/>
  <c r="S202" i="3"/>
  <c r="S203" i="3" s="1"/>
  <c r="C196" i="3"/>
  <c r="C199" i="3"/>
  <c r="C198" i="3"/>
  <c r="C197" i="3"/>
  <c r="C195" i="3"/>
  <c r="C194" i="3"/>
  <c r="C193" i="3"/>
  <c r="C192" i="3"/>
  <c r="I196" i="3"/>
  <c r="I199" i="3"/>
  <c r="I198" i="3"/>
  <c r="I197" i="3"/>
  <c r="I195" i="3"/>
  <c r="I194" i="3"/>
  <c r="I193" i="3"/>
  <c r="I192" i="3"/>
  <c r="O196" i="3"/>
  <c r="O199" i="3"/>
  <c r="O198" i="3"/>
  <c r="O197" i="3"/>
  <c r="O195" i="3"/>
  <c r="O194" i="3"/>
  <c r="O193" i="3"/>
  <c r="O192" i="3"/>
  <c r="C189" i="3"/>
  <c r="T180" i="3" l="1"/>
  <c r="T179" i="3"/>
  <c r="T178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8" i="3" s="1"/>
  <c r="T185" i="3"/>
  <c r="T184" i="3"/>
  <c r="T183" i="3"/>
  <c r="S188" i="3"/>
  <c r="R189" i="3"/>
  <c r="Q188" i="3"/>
  <c r="P189" i="3"/>
  <c r="O188" i="3"/>
  <c r="N189" i="3"/>
  <c r="M188" i="3"/>
  <c r="L189" i="3"/>
  <c r="K188" i="3"/>
  <c r="J189" i="3"/>
  <c r="I188" i="3"/>
  <c r="H189" i="3"/>
  <c r="G188" i="3"/>
  <c r="F189" i="3"/>
  <c r="E188" i="3"/>
  <c r="D189" i="3"/>
  <c r="T188" i="3" l="1"/>
  <c r="D188" i="3"/>
  <c r="F188" i="3"/>
  <c r="H188" i="3"/>
  <c r="J188" i="3"/>
  <c r="L188" i="3"/>
  <c r="N188" i="3"/>
  <c r="P188" i="3"/>
  <c r="R188" i="3"/>
  <c r="E189" i="3"/>
  <c r="G189" i="3"/>
  <c r="I189" i="3"/>
  <c r="K189" i="3"/>
  <c r="M189" i="3"/>
  <c r="O189" i="3"/>
  <c r="Q189" i="3"/>
  <c r="S189" i="3"/>
  <c r="T18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0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9" i="3" l="1"/>
  <c r="U189" i="3" l="1"/>
  <c r="U188" i="3"/>
  <c r="B188" i="3" l="1"/>
  <c r="B189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<sst xmlns="http://schemas.openxmlformats.org/spreadsheetml/2006/main" count="266" uniqueCount="217">
  <si>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</si>
  <si>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</si>
  <si>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</si>
  <si>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</si>
  <si>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</si>
  <si>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</si>
  <si>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</si>
  <si>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</si>
  <si>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</si>
  <si>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</si>
  <si>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</si>
  <si>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</si>
  <si>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</si>
  <si>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</si>
  <si>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</si>
  <si>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</si>
  <si>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</si>
  <si>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</si>
  <si>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</si>
  <si>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</si>
  <si>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</si>
  <si>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</si>
  <si>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</si>
  <si>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</si>
  <si>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</si>
  <si>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</si>
  <si>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</si>
  <si>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</si>
  <si>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</si>
  <si>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</si>
  <si>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</si>
  <si>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</si>
  <si>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</si>
  <si>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</si>
  <si>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</si>
  <si>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</si>
  <si>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</si>
  <si>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</si>
  <si>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</si>
  <si>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</si>
  <si>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</si>
  <si>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</si>
  <si>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</si>
  <si>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</si>
  <si>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</si>
  <si>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</si>
  <si>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</si>
  <si>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</si>
  <si>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</si>
  <si>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</si>
  <si>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</si>
  <si>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</si>
  <si>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</si>
  <si>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</si>
  <si>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</si>
  <si>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</si>
  <si>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</si>
  <si>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</si>
  <si>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</si>
  <si>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</si>
  <si>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</si>
  <si>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</si>
  <si>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</si>
  <si>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</si>
  <si>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</si>
  <si>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</si>
  <si>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</si>
  <si>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</si>
  <si>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</si>
  <si>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</si>
  <si>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</si>
  <si>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</si>
  <si>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</si>
  <si>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</si>
  <si>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</si>
  <si>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</si>
  <si>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</si>
  <si>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</si>
  <si>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</si>
  <si>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</si>
  <si>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</si>
  <si>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</si>
  <si>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</si>
  <si>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</si>
  <si>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</si>
  <si>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</si>
  <si>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</si>
  <si>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</si>
  <si>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</si>
  <si>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</si>
  <si>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</si>
  <si>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</si>
  <si>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</si>
  <si>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</si>
  <si>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</si>
  <si>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</si>
  <si>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</si>
  <si>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</si>
  <si>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</si>
  <si>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</si>
  <si>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</si>
  <si>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</si>
  <si>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</si>
  <si>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</si>
  <si>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</si>
  <si>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</si>
  <si>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</si>
  <si>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</si>
  <si>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</si>
  <si>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</si>
  <si>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</si>
  <si>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</si>
  <si>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</si>
  <si>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</si>
  <si>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</si>
  <si>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</si>
  <si>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</si>
  <si>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</si>
  <si>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</si>
  <si>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</si>
  <si>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</si>
  <si>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</si>
  <si>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</si>
  <si>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</si>
  <si>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</si>
  <si>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</si>
  <si>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</si>
  <si>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</si>
  <si>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</si>
  <si>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</si>
  <si>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</si>
  <si>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</si>
  <si>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</si>
  <si>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</si>
  <si>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</si>
  <si>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</si>
  <si>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</si>
  <si>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</si>
  <si>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</si>
  <si>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</si>
  <si>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</si>
  <si>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</si>
  <si>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</si>
  <si>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</si>
  <si>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</si>
  <si>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</si>
  <si>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</si>
  <si>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</si>
  <si>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</si>
  <si>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</si>
  <si>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</si>
  <si>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</si>
  <si>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</si>
  <si>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</si>
  <si>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</si>
  <si>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</si>
  <si>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</si>
  <si>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</si>
  <si>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</si>
  <si>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</si>
  <si>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</si>
  <si>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</si>
  <si>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</si>
  <si>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</si>
  <si>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</si>
  <si>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</si>
  <si>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</si>
  <si>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</si>
  <si>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</si>
  <si>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</si>
  <si>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</si>
  <si>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</si>
  <si>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</si>
  <si>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</si>
  <si>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</si>
  <si>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</si>
  <si>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</si>
  <si>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</si>
  <si>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</si>
  <si>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</si>
  <si>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</si>
  <si>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</si>
  <si>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</si>
  <si>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</si>
  <si>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</si>
  <si>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</si>
  <si>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</si>
  <si>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</si>
  <si>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</si>
  <si>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</si>
  <si>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</si>
  <si>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</si>
  <si>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</si>
  <si>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</si>
  <si>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</si>
  <si>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</si>
  <si>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</si>
  <si>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</si>
  <si>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</si>
  <si>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</si>
  <si>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</si>
  <si>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</si>
  <si>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</si>
  <si>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</si>
  <si>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</si>
  <si>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</si>
  <si>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</si>
  <si>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</si>
  <si>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</si>
  <si>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</si>
  <si>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</si>
  <si>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</si>
  <si>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2017년 2월 건설수주액분석</t>
    <phoneticPr fontId="13" type="noConversion"/>
  </si>
  <si>
    <t>2017. 2</t>
    <phoneticPr fontId="12" type="noConversion"/>
  </si>
  <si>
    <t>17.2월 누적</t>
    <phoneticPr fontId="12" type="noConversion"/>
  </si>
  <si>
    <t>16.2월 누적</t>
    <phoneticPr fontId="12" type="noConversion"/>
  </si>
  <si>
    <t>15.2월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</si>
</sst>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20" fillId="7" borderId="0" xfId="0" applyNumberFormat="1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0" fillId="10" borderId="0" xfId="0" applyNumberFormat="1" applyFont="1" applyFill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77" fontId="17" fillId="7" borderId="1" xfId="0" applyNumberFormat="1" applyFont="1" applyFill="1" applyBorder="1">
      <alignment vertical="center"/>
    </xf>
    <xf numFmtId="0" fontId="17" fillId="11" borderId="1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1"/>
  <sheetViews>
    <sheetView tabSelected="1" zoomScaleNormal="100" workbookViewId="0">
      <pane ySplit="5" topLeftCell="A6" activePane="bottomLeft" state="frozen"/>
      <selection pane="bottomLeft" sqref="A1:U1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2.62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3" hidden="1" customWidth="1"/>
    <col min="21" max="21" width="12.25" style="179" hidden="1" customWidth="1"/>
    <col min="22" max="23" width="9" customWidth="1"/>
    <col min="25" max="25" width="12.375" bestFit="1" customWidth="1"/>
  </cols>
  <sheetData>
    <row r="1" spans="1:21" ht="26.25" customHeight="1">
      <c r="A1" s="279" t="s">
        <v>212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6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7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8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5">
        <v>162655.79666666666</v>
      </c>
      <c r="C161" s="216">
        <v>70415.899999999994</v>
      </c>
      <c r="D161" s="216">
        <v>40728.94</v>
      </c>
      <c r="E161" s="216">
        <v>1824.28</v>
      </c>
      <c r="F161" s="216">
        <v>29686.959999999999</v>
      </c>
      <c r="G161" s="216">
        <v>13831.09</v>
      </c>
      <c r="H161" s="216">
        <v>15855.87</v>
      </c>
      <c r="I161" s="216">
        <v>92239.896666666667</v>
      </c>
      <c r="J161" s="216">
        <v>27609.826666666664</v>
      </c>
      <c r="K161" s="216">
        <v>225.79</v>
      </c>
      <c r="L161" s="216">
        <v>64630.07</v>
      </c>
      <c r="M161" s="216">
        <v>30106.016666666666</v>
      </c>
      <c r="N161" s="216">
        <v>34524.053333333337</v>
      </c>
      <c r="O161" s="215">
        <v>68338.766666666663</v>
      </c>
      <c r="P161" s="215">
        <v>2050.0700000000002</v>
      </c>
      <c r="Q161" s="215">
        <v>94317.03</v>
      </c>
      <c r="R161" s="215">
        <v>43937.106666666667</v>
      </c>
      <c r="S161" s="215">
        <v>50379.92333333334</v>
      </c>
      <c r="T161" s="208"/>
      <c r="U161" s="217" t="e">
        <f>B161/T161*100</f>
        <v>#DIV/0!</v>
      </c>
      <c r="Y161" s="175"/>
    </row>
    <row r="162" spans="1:25" s="219" customFormat="1" ht="18" customHeight="1">
      <c r="A162" s="119" t="s">
        <v>182</v>
      </c>
      <c r="B162" s="218">
        <f>SUM(B150:B161)</f>
        <v>1579836.0176477062</v>
      </c>
      <c r="C162" s="218">
        <f t="shared" ref="C162:S162" si="7">SUM(C150:C161)</f>
        <v>447328.93999999994</v>
      </c>
      <c r="D162" s="218">
        <f t="shared" si="7"/>
        <v>306618.76</v>
      </c>
      <c r="E162" s="218">
        <f t="shared" si="7"/>
        <v>13759.650000000001</v>
      </c>
      <c r="F162" s="218">
        <f t="shared" si="7"/>
        <v>140711.18</v>
      </c>
      <c r="G162" s="218">
        <f t="shared" si="7"/>
        <v>51613.789999999994</v>
      </c>
      <c r="H162" s="218">
        <f t="shared" si="7"/>
        <v>89095.19</v>
      </c>
      <c r="I162" s="218">
        <f t="shared" si="7"/>
        <v>1132507.2631197104</v>
      </c>
      <c r="J162" s="218">
        <f t="shared" si="7"/>
        <v>148285.22433369514</v>
      </c>
      <c r="K162" s="218">
        <f t="shared" si="7"/>
        <v>69984.04352630589</v>
      </c>
      <c r="L162" s="218">
        <f t="shared" si="7"/>
        <v>984221.03878601524</v>
      </c>
      <c r="M162" s="218">
        <f t="shared" si="7"/>
        <v>625215.13161499659</v>
      </c>
      <c r="N162" s="218">
        <f t="shared" si="7"/>
        <v>359006.90717101883</v>
      </c>
      <c r="O162" s="218">
        <f t="shared" si="7"/>
        <v>454903.98433369515</v>
      </c>
      <c r="P162" s="218">
        <f t="shared" si="7"/>
        <v>83744.693526305899</v>
      </c>
      <c r="Q162" s="218">
        <f t="shared" si="7"/>
        <v>1124931.2187860152</v>
      </c>
      <c r="R162" s="218">
        <f t="shared" si="7"/>
        <v>676829.37479747715</v>
      </c>
      <c r="S162" s="218">
        <f t="shared" si="7"/>
        <v>448103.3696887024</v>
      </c>
      <c r="T162" s="208">
        <v>110.16800000000001</v>
      </c>
      <c r="U162" s="217">
        <f>B162/T162*100</f>
        <v>1434024.415118461</v>
      </c>
      <c r="Y162" s="220"/>
    </row>
    <row r="163" spans="1:25" s="163" customFormat="1" ht="18" customHeight="1">
      <c r="A163" s="161" t="s">
        <v>184</v>
      </c>
      <c r="B163" s="172">
        <v>78814.60647506715</v>
      </c>
      <c r="C163" s="224">
        <v>29437.54</v>
      </c>
      <c r="D163" s="224">
        <v>19304.73</v>
      </c>
      <c r="E163" s="224">
        <v>3106.93</v>
      </c>
      <c r="F163" s="224">
        <v>10132.81</v>
      </c>
      <c r="G163" s="224">
        <v>4609.59</v>
      </c>
      <c r="H163" s="224">
        <v>5523.22</v>
      </c>
      <c r="I163" s="224">
        <v>49377.066475067157</v>
      </c>
      <c r="J163" s="224">
        <v>4781.047842709002</v>
      </c>
      <c r="K163" s="224">
        <v>1748</v>
      </c>
      <c r="L163" s="224">
        <v>44596.018632358144</v>
      </c>
      <c r="M163" s="224">
        <v>24639.523583227863</v>
      </c>
      <c r="N163" s="224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5"/>
      <c r="U163" s="226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4">
        <v>30454.22</v>
      </c>
      <c r="D164" s="224">
        <v>15153.86</v>
      </c>
      <c r="E164" s="224">
        <v>269.04000000000002</v>
      </c>
      <c r="F164" s="224">
        <v>15300.36</v>
      </c>
      <c r="G164" s="224">
        <v>8684.23</v>
      </c>
      <c r="H164" s="224">
        <v>6616.13</v>
      </c>
      <c r="I164" s="224">
        <v>79992.994690077438</v>
      </c>
      <c r="J164" s="224">
        <v>7497.6628790194964</v>
      </c>
      <c r="K164" s="224">
        <v>6507.03</v>
      </c>
      <c r="L164" s="224">
        <v>72495.331811057942</v>
      </c>
      <c r="M164" s="224">
        <v>39013.060793636883</v>
      </c>
      <c r="N164" s="224">
        <v>33482.271017421066</v>
      </c>
      <c r="O164" s="228">
        <v>22651.522879019496</v>
      </c>
      <c r="P164" s="228">
        <v>6776.07</v>
      </c>
      <c r="Q164" s="228">
        <v>87795.691811057943</v>
      </c>
      <c r="R164" s="228">
        <v>47697.290793636879</v>
      </c>
      <c r="S164" s="228">
        <v>40098.401017421063</v>
      </c>
      <c r="T164" s="229"/>
      <c r="U164" s="226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8">
        <v>35886.32565411229</v>
      </c>
      <c r="P165" s="228">
        <v>7781.27</v>
      </c>
      <c r="Q165" s="228">
        <v>96130.996569609546</v>
      </c>
      <c r="R165" s="228">
        <v>57340.642455490561</v>
      </c>
      <c r="S165" s="228">
        <v>38790.354114119</v>
      </c>
      <c r="T165" s="227"/>
      <c r="U165" s="193"/>
      <c r="Y165" s="175"/>
    </row>
    <row r="166" spans="1:25" s="160" customFormat="1" ht="18" customHeight="1">
      <c r="A166" s="161" t="s">
        <v>187</v>
      </c>
      <c r="B166" s="231">
        <v>120303.25663763564</v>
      </c>
      <c r="C166" s="232">
        <v>20870.69311692</v>
      </c>
      <c r="D166" s="233">
        <v>15759.23569892</v>
      </c>
      <c r="E166" s="232">
        <v>1467.17</v>
      </c>
      <c r="F166" s="232">
        <v>5111.457418</v>
      </c>
      <c r="G166" s="232">
        <v>1800.81</v>
      </c>
      <c r="H166" s="232">
        <v>3310.647418</v>
      </c>
      <c r="I166" s="232">
        <v>99432.563520715645</v>
      </c>
      <c r="J166" s="232">
        <v>7165.0688986645964</v>
      </c>
      <c r="K166" s="232">
        <v>569.90951551680644</v>
      </c>
      <c r="L166" s="232">
        <v>92267.494622051046</v>
      </c>
      <c r="M166" s="232">
        <v>62016.068573918405</v>
      </c>
      <c r="N166" s="232">
        <v>30251.426048132646</v>
      </c>
      <c r="O166" s="234">
        <v>22924.304597584596</v>
      </c>
      <c r="P166" s="234">
        <v>2037.0795155168066</v>
      </c>
      <c r="Q166" s="234">
        <v>97378.952040051052</v>
      </c>
      <c r="R166" s="234">
        <v>63816.87857391841</v>
      </c>
      <c r="S166" s="234">
        <v>33562.07346613265</v>
      </c>
      <c r="T166" s="227"/>
      <c r="U166" s="193"/>
      <c r="Y166" s="175"/>
    </row>
    <row r="167" spans="1:25" s="163" customFormat="1" ht="18" customHeight="1">
      <c r="A167" s="161" t="s">
        <v>188</v>
      </c>
      <c r="B167" s="231">
        <v>109717.3168216382</v>
      </c>
      <c r="C167" s="232">
        <v>30351.01</v>
      </c>
      <c r="D167" s="233">
        <v>19066.310000000001</v>
      </c>
      <c r="E167" s="232">
        <v>603</v>
      </c>
      <c r="F167" s="232">
        <v>11284.7</v>
      </c>
      <c r="G167" s="232">
        <v>2436.46</v>
      </c>
      <c r="H167" s="232">
        <v>8848.24</v>
      </c>
      <c r="I167" s="232">
        <v>79366.306821638209</v>
      </c>
      <c r="J167" s="232">
        <v>5262.6004868198779</v>
      </c>
      <c r="K167" s="232">
        <v>2195.86</v>
      </c>
      <c r="L167" s="232">
        <v>74103.706334818329</v>
      </c>
      <c r="M167" s="232">
        <v>48265.997098407744</v>
      </c>
      <c r="N167" s="232">
        <v>25837.709236410592</v>
      </c>
      <c r="O167" s="234">
        <v>24328.910486819877</v>
      </c>
      <c r="P167" s="234">
        <v>2798.86</v>
      </c>
      <c r="Q167" s="234">
        <v>85388.406334818341</v>
      </c>
      <c r="R167" s="234">
        <v>50702.457098407744</v>
      </c>
      <c r="S167" s="234">
        <v>34685.949236410583</v>
      </c>
      <c r="T167" s="229"/>
      <c r="U167" s="226"/>
      <c r="Y167" s="197"/>
    </row>
    <row r="168" spans="1:25" s="163" customFormat="1" ht="18" customHeight="1">
      <c r="A168" s="161" t="s">
        <v>189</v>
      </c>
      <c r="B168" s="231">
        <v>139117.74935301309</v>
      </c>
      <c r="C168" s="232">
        <v>37212.53</v>
      </c>
      <c r="D168" s="233">
        <v>22850.61</v>
      </c>
      <c r="E168" s="232">
        <v>439.24</v>
      </c>
      <c r="F168" s="232">
        <v>14361.92</v>
      </c>
      <c r="G168" s="232">
        <v>3602.83</v>
      </c>
      <c r="H168" s="232">
        <v>10759.09</v>
      </c>
      <c r="I168" s="232">
        <v>101905.21935301309</v>
      </c>
      <c r="J168" s="232">
        <v>9941.6281920838192</v>
      </c>
      <c r="K168" s="232">
        <v>3375.37</v>
      </c>
      <c r="L168" s="232">
        <v>91963.591160929282</v>
      </c>
      <c r="M168" s="232">
        <v>58093.197029596668</v>
      </c>
      <c r="N168" s="232">
        <v>33870.394131332607</v>
      </c>
      <c r="O168" s="234">
        <v>32792.238192083816</v>
      </c>
      <c r="P168" s="234">
        <v>3814.61</v>
      </c>
      <c r="Q168" s="234">
        <v>106325.51116092928</v>
      </c>
      <c r="R168" s="234">
        <v>61696.027029596669</v>
      </c>
      <c r="S168" s="234">
        <v>44629.484131332611</v>
      </c>
      <c r="T168" s="229"/>
      <c r="U168" s="226"/>
      <c r="Y168" s="197"/>
    </row>
    <row r="169" spans="1:25" s="160" customFormat="1" ht="18" customHeight="1">
      <c r="A169" s="161" t="s">
        <v>201</v>
      </c>
      <c r="B169" s="231">
        <v>147473.12541402047</v>
      </c>
      <c r="C169" s="232">
        <v>45637.43</v>
      </c>
      <c r="D169" s="233">
        <v>24798.59</v>
      </c>
      <c r="E169" s="232">
        <v>4077.6</v>
      </c>
      <c r="F169" s="232">
        <v>20838.84</v>
      </c>
      <c r="G169" s="232">
        <v>10507.12</v>
      </c>
      <c r="H169" s="232">
        <v>10331.719999999999</v>
      </c>
      <c r="I169" s="232">
        <v>101835.69541402046</v>
      </c>
      <c r="J169" s="232">
        <v>9246.6027586500495</v>
      </c>
      <c r="K169" s="232">
        <v>1627.2963718911155</v>
      </c>
      <c r="L169" s="232">
        <v>92589.092655370405</v>
      </c>
      <c r="M169" s="232">
        <v>57396.053575016471</v>
      </c>
      <c r="N169" s="232">
        <v>35193.039080353941</v>
      </c>
      <c r="O169" s="234">
        <v>34045.192758650046</v>
      </c>
      <c r="P169" s="234">
        <v>5704.8963718911155</v>
      </c>
      <c r="Q169" s="234">
        <v>113427.9326553704</v>
      </c>
      <c r="R169" s="234">
        <v>67903.173575016466</v>
      </c>
      <c r="S169" s="234">
        <v>45524.759080353935</v>
      </c>
      <c r="T169" s="227"/>
      <c r="U169" s="193"/>
      <c r="Y169" s="175"/>
    </row>
    <row r="170" spans="1:25" s="160" customFormat="1" ht="18" customHeight="1">
      <c r="A170" s="161" t="s">
        <v>204</v>
      </c>
      <c r="B170" s="231">
        <v>153809.39476147969</v>
      </c>
      <c r="C170" s="232">
        <v>48283.37</v>
      </c>
      <c r="D170" s="233">
        <v>21054.27</v>
      </c>
      <c r="E170" s="232">
        <v>317.63</v>
      </c>
      <c r="F170" s="232">
        <v>27229.1</v>
      </c>
      <c r="G170" s="232">
        <v>13900.56</v>
      </c>
      <c r="H170" s="232">
        <v>13328.54</v>
      </c>
      <c r="I170" s="232">
        <v>105526.0247614797</v>
      </c>
      <c r="J170" s="232">
        <v>19227.33181339757</v>
      </c>
      <c r="K170" s="232">
        <v>6375.76</v>
      </c>
      <c r="L170" s="232">
        <v>86298.692948082127</v>
      </c>
      <c r="M170" s="232">
        <v>57097.830399849525</v>
      </c>
      <c r="N170" s="232">
        <v>29200.862548232599</v>
      </c>
      <c r="O170" s="234">
        <v>40281.601813397574</v>
      </c>
      <c r="P170" s="234">
        <v>6693.39</v>
      </c>
      <c r="Q170" s="234">
        <v>113527.79294808213</v>
      </c>
      <c r="R170" s="234">
        <v>70998.390399849523</v>
      </c>
      <c r="S170" s="234">
        <v>42529.402548232603</v>
      </c>
      <c r="T170" s="227"/>
      <c r="U170" s="193"/>
      <c r="Y170" s="175"/>
    </row>
    <row r="171" spans="1:25" s="160" customFormat="1" ht="18" customHeight="1">
      <c r="A171" s="161" t="s">
        <v>205</v>
      </c>
      <c r="B171" s="231">
        <v>132506.74182587379</v>
      </c>
      <c r="C171" s="232">
        <v>30405.59</v>
      </c>
      <c r="D171" s="233">
        <v>16204.34</v>
      </c>
      <c r="E171" s="232">
        <v>58.26</v>
      </c>
      <c r="F171" s="232">
        <v>14201.25</v>
      </c>
      <c r="G171" s="232">
        <v>2898.57</v>
      </c>
      <c r="H171" s="232">
        <v>11302.68</v>
      </c>
      <c r="I171" s="232">
        <v>102101.15182587378</v>
      </c>
      <c r="J171" s="232">
        <v>9434.5732353187577</v>
      </c>
      <c r="K171" s="232">
        <v>0</v>
      </c>
      <c r="L171" s="232">
        <v>92666.578590555029</v>
      </c>
      <c r="M171" s="232">
        <v>71603.624879877068</v>
      </c>
      <c r="N171" s="232">
        <v>21062.95371067795</v>
      </c>
      <c r="O171" s="234">
        <v>25638.91323531876</v>
      </c>
      <c r="P171" s="234">
        <v>58.26</v>
      </c>
      <c r="Q171" s="234">
        <v>106867.82859055503</v>
      </c>
      <c r="R171" s="234">
        <v>74502.194879877075</v>
      </c>
      <c r="S171" s="234">
        <v>32365.63371067795</v>
      </c>
      <c r="T171" s="227"/>
      <c r="U171" s="193"/>
      <c r="Y171" s="175"/>
    </row>
    <row r="172" spans="1:25" s="260" customFormat="1" ht="18" customHeight="1">
      <c r="A172" s="141" t="s">
        <v>206</v>
      </c>
      <c r="B172" s="255">
        <v>168155.86559022707</v>
      </c>
      <c r="C172" s="256">
        <v>38841.589999999997</v>
      </c>
      <c r="D172" s="257">
        <v>29453.17</v>
      </c>
      <c r="E172" s="256">
        <v>1361.1</v>
      </c>
      <c r="F172" s="256">
        <v>9388.42</v>
      </c>
      <c r="G172" s="256">
        <v>2528.4</v>
      </c>
      <c r="H172" s="256">
        <v>6860.02</v>
      </c>
      <c r="I172" s="256">
        <v>129314.27559022707</v>
      </c>
      <c r="J172" s="256">
        <v>7469.4033823992058</v>
      </c>
      <c r="K172" s="256">
        <v>2402.89</v>
      </c>
      <c r="L172" s="256">
        <v>121844.87220782787</v>
      </c>
      <c r="M172" s="256">
        <v>76098.300985062699</v>
      </c>
      <c r="N172" s="256">
        <v>45746.571222765167</v>
      </c>
      <c r="O172" s="258">
        <v>36922.573382399205</v>
      </c>
      <c r="P172" s="258">
        <v>3763.99</v>
      </c>
      <c r="Q172" s="258">
        <v>131233.29220782788</v>
      </c>
      <c r="R172" s="258">
        <v>78626.700985062693</v>
      </c>
      <c r="S172" s="258">
        <v>52606.591222765164</v>
      </c>
      <c r="T172" s="259"/>
      <c r="U172" s="217"/>
      <c r="Y172" s="261"/>
    </row>
    <row r="173" spans="1:25" s="163" customFormat="1" ht="18" customHeight="1">
      <c r="A173" s="161" t="s">
        <v>207</v>
      </c>
      <c r="B173" s="231">
        <v>134384.65064459771</v>
      </c>
      <c r="C173" s="232">
        <v>37522.17</v>
      </c>
      <c r="D173" s="233">
        <v>18722.22</v>
      </c>
      <c r="E173" s="232">
        <v>1104.23</v>
      </c>
      <c r="F173" s="232">
        <v>18799.95</v>
      </c>
      <c r="G173" s="232">
        <v>7858.32</v>
      </c>
      <c r="H173" s="232">
        <v>10941.63</v>
      </c>
      <c r="I173" s="232">
        <v>96862.48064459773</v>
      </c>
      <c r="J173" s="232">
        <v>5741.159643090813</v>
      </c>
      <c r="K173" s="232">
        <v>3723.32</v>
      </c>
      <c r="L173" s="232">
        <v>91121.32100150692</v>
      </c>
      <c r="M173" s="232">
        <v>63477.413315859689</v>
      </c>
      <c r="N173" s="232">
        <v>27643.90768564722</v>
      </c>
      <c r="O173" s="234">
        <v>24463.379643090815</v>
      </c>
      <c r="P173" s="234">
        <v>4827.55</v>
      </c>
      <c r="Q173" s="234">
        <v>109921.27100150692</v>
      </c>
      <c r="R173" s="234">
        <v>71335.733315859688</v>
      </c>
      <c r="S173" s="234">
        <v>38585.537685647221</v>
      </c>
      <c r="T173" s="229"/>
      <c r="U173" s="226"/>
      <c r="Y173" s="197"/>
    </row>
    <row r="174" spans="1:25" s="163" customFormat="1" ht="18" customHeight="1">
      <c r="A174" s="161" t="s">
        <v>208</v>
      </c>
      <c r="B174" s="267">
        <v>222009.90099150129</v>
      </c>
      <c r="C174" s="268">
        <v>86333.41</v>
      </c>
      <c r="D174" s="269">
        <v>48557.59</v>
      </c>
      <c r="E174" s="268">
        <v>2691.28</v>
      </c>
      <c r="F174" s="268">
        <v>37775.82</v>
      </c>
      <c r="G174" s="268">
        <v>20869.509999999998</v>
      </c>
      <c r="H174" s="268">
        <v>16906.310000000001</v>
      </c>
      <c r="I174" s="268">
        <v>135676.49099150128</v>
      </c>
      <c r="J174" s="268">
        <v>9380.3349945277114</v>
      </c>
      <c r="K174" s="268">
        <v>5183.4799999999996</v>
      </c>
      <c r="L174" s="268">
        <v>126296.15599697357</v>
      </c>
      <c r="M174" s="268">
        <v>64733.935477132967</v>
      </c>
      <c r="N174" s="268">
        <v>61562.220519840615</v>
      </c>
      <c r="O174" s="228">
        <v>57937.924994527719</v>
      </c>
      <c r="P174" s="228">
        <v>7874.76</v>
      </c>
      <c r="Q174" s="228">
        <v>164071.97599697358</v>
      </c>
      <c r="R174" s="228">
        <v>85603.445477132962</v>
      </c>
      <c r="S174" s="228">
        <v>78468.530519840613</v>
      </c>
      <c r="T174" s="270">
        <v>109.85471669665</v>
      </c>
      <c r="U174" s="271"/>
      <c r="Y174" s="197"/>
    </row>
    <row r="175" spans="1:25" s="163" customFormat="1" ht="18" customHeight="1">
      <c r="A175" s="263" t="s">
        <v>209</v>
      </c>
      <c r="B175" s="264">
        <f>SUM(B163:B174)</f>
        <v>1648757.1454288536</v>
      </c>
      <c r="C175" s="264">
        <f t="shared" ref="C175:S175" si="8">SUM(C163:C174)</f>
        <v>474105.65311692003</v>
      </c>
      <c r="D175" s="264">
        <f t="shared" si="8"/>
        <v>272513.09569891996</v>
      </c>
      <c r="E175" s="264">
        <f t="shared" si="8"/>
        <v>16539.27</v>
      </c>
      <c r="F175" s="264">
        <f t="shared" si="8"/>
        <v>201592.55741800001</v>
      </c>
      <c r="G175" s="264">
        <f t="shared" si="8"/>
        <v>89838.36</v>
      </c>
      <c r="H175" s="264">
        <f t="shared" si="8"/>
        <v>111754.19741800001</v>
      </c>
      <c r="I175" s="264">
        <f t="shared" si="8"/>
        <v>1174651.4923119335</v>
      </c>
      <c r="J175" s="264">
        <f t="shared" si="8"/>
        <v>109445.5697807932</v>
      </c>
      <c r="K175" s="264">
        <f t="shared" si="8"/>
        <v>40446.395887407925</v>
      </c>
      <c r="L175" s="264">
        <f t="shared" si="8"/>
        <v>1065205.92253114</v>
      </c>
      <c r="M175" s="264">
        <f t="shared" si="8"/>
        <v>669633.68816707656</v>
      </c>
      <c r="N175" s="264">
        <f t="shared" si="8"/>
        <v>395572.23436406365</v>
      </c>
      <c r="O175" s="264">
        <f t="shared" si="8"/>
        <v>381958.66547971324</v>
      </c>
      <c r="P175" s="264">
        <f t="shared" si="8"/>
        <v>56985.665887407929</v>
      </c>
      <c r="Q175" s="264">
        <f t="shared" si="8"/>
        <v>1266798.4799491405</v>
      </c>
      <c r="R175" s="264">
        <f t="shared" si="8"/>
        <v>759472.04816707643</v>
      </c>
      <c r="S175" s="264">
        <f t="shared" si="8"/>
        <v>507326.43178206362</v>
      </c>
      <c r="T175" s="227">
        <v>109.85471669665</v>
      </c>
      <c r="U175" s="217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9"/>
      <c r="U176" s="226"/>
      <c r="Y176" s="197"/>
    </row>
    <row r="177" spans="1:25" s="160" customFormat="1" ht="18" customHeight="1">
      <c r="A177" s="273" t="s">
        <v>213</v>
      </c>
      <c r="B177" s="274">
        <v>136392.20697052075</v>
      </c>
      <c r="C177" s="274">
        <v>39068.629999999997</v>
      </c>
      <c r="D177" s="274">
        <v>15501.02</v>
      </c>
      <c r="E177" s="274">
        <v>426.22</v>
      </c>
      <c r="F177" s="274">
        <v>23567.61</v>
      </c>
      <c r="G177" s="274">
        <v>12570.18</v>
      </c>
      <c r="H177" s="274">
        <v>10997.43</v>
      </c>
      <c r="I177" s="274">
        <v>97323.576970520779</v>
      </c>
      <c r="J177" s="274">
        <v>38640.049328656787</v>
      </c>
      <c r="K177" s="274">
        <v>3538.82</v>
      </c>
      <c r="L177" s="274">
        <v>58683.527641863991</v>
      </c>
      <c r="M177" s="274">
        <v>36122.482023492666</v>
      </c>
      <c r="N177" s="274">
        <v>22561.045618371318</v>
      </c>
      <c r="O177" s="274">
        <v>54141.069328656784</v>
      </c>
      <c r="P177" s="274">
        <v>3965.04</v>
      </c>
      <c r="Q177" s="274">
        <v>82251.137641863985</v>
      </c>
      <c r="R177" s="274">
        <v>48692.662023492667</v>
      </c>
      <c r="S177" s="274">
        <v>33558.475618371318</v>
      </c>
      <c r="T177" s="227"/>
      <c r="U177" s="272"/>
      <c r="Y177" s="175"/>
    </row>
    <row r="178" spans="1:25" ht="18" customHeight="1">
      <c r="A178" s="164" t="s">
        <v>155</v>
      </c>
      <c r="B178" s="165">
        <f>(B177-B176)/B176*100</f>
        <v>36.875114621626622</v>
      </c>
      <c r="C178" s="165">
        <f t="shared" ref="C178:S178" si="9">(C177-C176)/C176*100</f>
        <v>29.509685721644846</v>
      </c>
      <c r="D178" s="165">
        <f t="shared" si="9"/>
        <v>-15.853512233279973</v>
      </c>
      <c r="E178" s="165">
        <f t="shared" si="9"/>
        <v>-87.478958763583165</v>
      </c>
      <c r="F178" s="165">
        <f t="shared" si="9"/>
        <v>100.65908336242349</v>
      </c>
      <c r="G178" s="165">
        <f t="shared" si="9"/>
        <v>124.07856363597469</v>
      </c>
      <c r="H178" s="165">
        <f t="shared" si="9"/>
        <v>79.246110265378832</v>
      </c>
      <c r="I178" s="165">
        <f t="shared" si="9"/>
        <v>40.072980776608411</v>
      </c>
      <c r="J178" s="165">
        <f t="shared" si="9"/>
        <v>594.93722111649936</v>
      </c>
      <c r="K178" s="165">
        <f t="shared" si="9"/>
        <v>89.334859931089099</v>
      </c>
      <c r="L178" s="165">
        <f t="shared" si="9"/>
        <v>-8.1928021022087272</v>
      </c>
      <c r="M178" s="165">
        <f t="shared" si="9"/>
        <v>-13.82512286793601</v>
      </c>
      <c r="N178" s="165">
        <f t="shared" si="9"/>
        <v>2.5373852769786538</v>
      </c>
      <c r="O178" s="165">
        <f t="shared" si="9"/>
        <v>125.76001009113635</v>
      </c>
      <c r="P178" s="165">
        <f t="shared" si="9"/>
        <v>-24.806423533740045</v>
      </c>
      <c r="Q178" s="165">
        <f t="shared" si="9"/>
        <v>8.703620823213102</v>
      </c>
      <c r="R178" s="165">
        <f t="shared" si="9"/>
        <v>2.4518369965627307</v>
      </c>
      <c r="S178" s="165">
        <f t="shared" si="9"/>
        <v>19.263342528333304</v>
      </c>
      <c r="T178" s="165" t="e">
        <f t="shared" ref="T178:U178" si="10">(T163-T161)/T161*100</f>
        <v>#DIV/0!</v>
      </c>
      <c r="U178" s="165" t="e">
        <f t="shared" si="10"/>
        <v>#DIV/0!</v>
      </c>
    </row>
    <row r="179" spans="1:25" s="174" customFormat="1" ht="18" customHeight="1">
      <c r="A179" s="173" t="s">
        <v>156</v>
      </c>
      <c r="B179" s="221">
        <f>(B177-B164)/B164*100</f>
        <v>23.490852488445967</v>
      </c>
      <c r="C179" s="221">
        <f t="shared" ref="C179:S179" si="11">(C177-C164)/C164*100</f>
        <v>28.286424672836791</v>
      </c>
      <c r="D179" s="221">
        <f t="shared" si="11"/>
        <v>2.2909014600900357</v>
      </c>
      <c r="E179" s="221">
        <f t="shared" si="11"/>
        <v>58.422539399345816</v>
      </c>
      <c r="F179" s="221">
        <f t="shared" si="11"/>
        <v>54.033042359787608</v>
      </c>
      <c r="G179" s="221">
        <f t="shared" si="11"/>
        <v>44.747202688090951</v>
      </c>
      <c r="H179" s="221">
        <f t="shared" si="11"/>
        <v>66.221492020259575</v>
      </c>
      <c r="I179" s="221">
        <f t="shared" si="11"/>
        <v>21.665124986992236</v>
      </c>
      <c r="J179" s="221">
        <f t="shared" si="11"/>
        <v>415.36125259488762</v>
      </c>
      <c r="K179" s="221">
        <f t="shared" si="11"/>
        <v>-45.615434384043105</v>
      </c>
      <c r="L179" s="221">
        <f t="shared" si="11"/>
        <v>-19.05199110639451</v>
      </c>
      <c r="M179" s="221">
        <f t="shared" si="11"/>
        <v>-7.4092591335865574</v>
      </c>
      <c r="N179" s="221">
        <f t="shared" si="11"/>
        <v>-32.617935006162988</v>
      </c>
      <c r="O179" s="221">
        <f t="shared" si="11"/>
        <v>139.01734827199556</v>
      </c>
      <c r="P179" s="221">
        <f t="shared" si="11"/>
        <v>-41.484665890405495</v>
      </c>
      <c r="Q179" s="221">
        <f t="shared" si="11"/>
        <v>-6.3152918495433692</v>
      </c>
      <c r="R179" s="221">
        <f t="shared" si="11"/>
        <v>2.086850664458654</v>
      </c>
      <c r="S179" s="221">
        <f t="shared" si="11"/>
        <v>-16.309691242322664</v>
      </c>
      <c r="T179" s="221">
        <f t="shared" ref="T179:U179" si="12">(T163-T150)/T150*100</f>
        <v>-100</v>
      </c>
      <c r="U179" s="221">
        <f t="shared" si="12"/>
        <v>-100</v>
      </c>
    </row>
    <row r="180" spans="1:25" ht="18" customHeight="1">
      <c r="A180" s="166" t="s">
        <v>211</v>
      </c>
      <c r="B180" s="165">
        <f>(B177-B151)/B151*100</f>
        <v>68.70619074601187</v>
      </c>
      <c r="C180" s="165">
        <f t="shared" ref="C180:S180" si="13">(C177-C151)/C151*100</f>
        <v>22.135269476053512</v>
      </c>
      <c r="D180" s="165">
        <f t="shared" si="13"/>
        <v>-36.918487771130913</v>
      </c>
      <c r="E180" s="165">
        <f t="shared" si="13"/>
        <v>79.839662447257396</v>
      </c>
      <c r="F180" s="165">
        <f t="shared" si="13"/>
        <v>217.87982195845697</v>
      </c>
      <c r="G180" s="165">
        <f t="shared" si="13"/>
        <v>2551.9367088607596</v>
      </c>
      <c r="H180" s="165">
        <f t="shared" si="13"/>
        <v>58.441579023195509</v>
      </c>
      <c r="I180" s="165">
        <f t="shared" si="13"/>
        <v>99.196809059971301</v>
      </c>
      <c r="J180" s="165">
        <f t="shared" si="13"/>
        <v>237.70362986066061</v>
      </c>
      <c r="K180" s="165">
        <f t="shared" si="13"/>
        <v>-58.855714451807927</v>
      </c>
      <c r="L180" s="165">
        <f t="shared" si="13"/>
        <v>56.840730280799633</v>
      </c>
      <c r="M180" s="165">
        <f t="shared" si="13"/>
        <v>55.459123874559587</v>
      </c>
      <c r="N180" s="165">
        <f t="shared" si="13"/>
        <v>59.104694064677844</v>
      </c>
      <c r="O180" s="165">
        <f t="shared" si="13"/>
        <v>50.329222070406175</v>
      </c>
      <c r="P180" s="165">
        <f t="shared" si="13"/>
        <v>-55.141531847494065</v>
      </c>
      <c r="Q180" s="165">
        <f t="shared" si="13"/>
        <v>83.469335151711959</v>
      </c>
      <c r="R180" s="165">
        <f t="shared" si="13"/>
        <v>105.36761713830734</v>
      </c>
      <c r="S180" s="165">
        <f t="shared" si="13"/>
        <v>58.886774387440546</v>
      </c>
      <c r="T180" s="165">
        <f t="shared" ref="T180:U180" si="14">(T163-T137)/T137*100</f>
        <v>-100</v>
      </c>
      <c r="U180" s="165">
        <f t="shared" si="14"/>
        <v>-100</v>
      </c>
    </row>
    <row r="181" spans="1:25" s="222" customFormat="1" ht="18" customHeight="1">
      <c r="T181" s="252"/>
      <c r="U181" s="253"/>
    </row>
    <row r="182" spans="1:25" s="246" customFormat="1" ht="17.25">
      <c r="A182" s="241"/>
      <c r="B182" s="242" t="s">
        <v>166</v>
      </c>
      <c r="C182" s="242" t="s">
        <v>160</v>
      </c>
      <c r="D182" s="241" t="s">
        <v>162</v>
      </c>
      <c r="E182" s="241"/>
      <c r="F182" s="241" t="s">
        <v>163</v>
      </c>
      <c r="G182" s="241"/>
      <c r="H182" s="241"/>
      <c r="I182" s="242" t="s">
        <v>161</v>
      </c>
      <c r="J182" s="241" t="s">
        <v>164</v>
      </c>
      <c r="K182" s="241"/>
      <c r="L182" s="241" t="s">
        <v>165</v>
      </c>
      <c r="M182" s="241" t="s">
        <v>167</v>
      </c>
      <c r="N182" s="243" t="s">
        <v>168</v>
      </c>
      <c r="O182" s="243"/>
      <c r="P182" s="243"/>
      <c r="Q182" s="243"/>
      <c r="R182" s="241"/>
      <c r="S182" s="241"/>
      <c r="T182" s="244"/>
      <c r="U182" s="245"/>
    </row>
    <row r="183" spans="1:25" ht="17.25">
      <c r="A183" s="156" t="s">
        <v>214</v>
      </c>
      <c r="B183" s="157">
        <f>SUM(B176:B177)</f>
        <v>236039.39802315235</v>
      </c>
      <c r="C183" s="157">
        <f t="shared" ref="C183:S183" si="15">SUM(C176:C177)</f>
        <v>69235.199999999997</v>
      </c>
      <c r="D183" s="157">
        <f t="shared" si="15"/>
        <v>33922.490000000005</v>
      </c>
      <c r="E183" s="157">
        <f t="shared" si="15"/>
        <v>3830.25</v>
      </c>
      <c r="F183" s="157">
        <f t="shared" si="15"/>
        <v>35312.71</v>
      </c>
      <c r="G183" s="157">
        <f t="shared" si="15"/>
        <v>18179.900000000001</v>
      </c>
      <c r="H183" s="157">
        <f t="shared" si="15"/>
        <v>17132.810000000001</v>
      </c>
      <c r="I183" s="157">
        <f t="shared" si="15"/>
        <v>166804.19802315236</v>
      </c>
      <c r="J183" s="157">
        <f t="shared" si="15"/>
        <v>44200.270907604157</v>
      </c>
      <c r="K183" s="157">
        <f t="shared" si="15"/>
        <v>5407.9</v>
      </c>
      <c r="L183" s="157">
        <f t="shared" si="15"/>
        <v>122603.9271155482</v>
      </c>
      <c r="M183" s="157">
        <f t="shared" si="15"/>
        <v>78040.130444545299</v>
      </c>
      <c r="N183" s="157">
        <f t="shared" si="15"/>
        <v>44563.7966710029</v>
      </c>
      <c r="O183" s="157">
        <f t="shared" si="15"/>
        <v>78122.760907604155</v>
      </c>
      <c r="P183" s="157">
        <f t="shared" si="15"/>
        <v>9238.15</v>
      </c>
      <c r="Q183" s="157">
        <f t="shared" si="15"/>
        <v>157916.63711554819</v>
      </c>
      <c r="R183" s="157">
        <f t="shared" si="15"/>
        <v>96220.030444545293</v>
      </c>
      <c r="S183" s="157">
        <f t="shared" si="15"/>
        <v>61696.606671002897</v>
      </c>
      <c r="T183" s="209">
        <f t="shared" ref="T183" si="16">SUM(T150:T161)</f>
        <v>989.4000000000002</v>
      </c>
      <c r="U183" s="223">
        <f>B183/T174*100</f>
        <v>214865.05552141697</v>
      </c>
    </row>
    <row r="184" spans="1:25">
      <c r="A184" t="s">
        <v>215</v>
      </c>
      <c r="B184" s="230">
        <f>SUM(B163:B164)</f>
        <v>189261.82116514459</v>
      </c>
      <c r="C184" s="230">
        <f t="shared" ref="C184:S184" si="17">SUM(C163:C164)</f>
        <v>59891.76</v>
      </c>
      <c r="D184" s="230">
        <f t="shared" si="17"/>
        <v>34458.589999999997</v>
      </c>
      <c r="E184" s="230">
        <f t="shared" si="17"/>
        <v>3375.97</v>
      </c>
      <c r="F184" s="230">
        <f t="shared" si="17"/>
        <v>25433.17</v>
      </c>
      <c r="G184" s="230">
        <f t="shared" si="17"/>
        <v>13293.82</v>
      </c>
      <c r="H184" s="230">
        <f t="shared" si="17"/>
        <v>12139.35</v>
      </c>
      <c r="I184" s="230">
        <f t="shared" si="17"/>
        <v>129370.06116514459</v>
      </c>
      <c r="J184" s="230">
        <f t="shared" si="17"/>
        <v>12278.710721728497</v>
      </c>
      <c r="K184" s="230">
        <f t="shared" si="17"/>
        <v>8255.0299999999988</v>
      </c>
      <c r="L184" s="230">
        <f t="shared" si="17"/>
        <v>117091.35044341609</v>
      </c>
      <c r="M184" s="230">
        <f t="shared" si="17"/>
        <v>63652.584376864746</v>
      </c>
      <c r="N184" s="230">
        <f t="shared" si="17"/>
        <v>53438.766066551354</v>
      </c>
      <c r="O184" s="230">
        <f t="shared" si="17"/>
        <v>46737.300721728498</v>
      </c>
      <c r="P184" s="230">
        <f t="shared" si="17"/>
        <v>11631</v>
      </c>
      <c r="Q184" s="230">
        <f t="shared" si="17"/>
        <v>142524.52044341608</v>
      </c>
      <c r="R184" s="230">
        <f t="shared" si="17"/>
        <v>76946.404376864739</v>
      </c>
      <c r="S184" s="230">
        <f t="shared" si="17"/>
        <v>65578.11606655136</v>
      </c>
      <c r="T184" s="210">
        <f t="shared" ref="T184" si="18">SUM(T137:T148)</f>
        <v>1321.1999999999998</v>
      </c>
      <c r="U184" s="266">
        <f>B184/T162*100</f>
        <v>171793.82503553171</v>
      </c>
    </row>
    <row r="185" spans="1:25">
      <c r="A185" t="s">
        <v>216</v>
      </c>
      <c r="B185" s="143">
        <f>SUM(B150:B151)</f>
        <v>172965</v>
      </c>
      <c r="C185" s="143">
        <f t="shared" ref="C185:S185" si="19">SUM(C150:C151)</f>
        <v>61107</v>
      </c>
      <c r="D185" s="143">
        <f t="shared" si="19"/>
        <v>48331</v>
      </c>
      <c r="E185" s="143">
        <f t="shared" si="19"/>
        <v>1066</v>
      </c>
      <c r="F185" s="143">
        <f t="shared" si="19"/>
        <v>12775</v>
      </c>
      <c r="G185" s="143">
        <f t="shared" si="19"/>
        <v>867</v>
      </c>
      <c r="H185" s="143">
        <f t="shared" si="19"/>
        <v>11909</v>
      </c>
      <c r="I185" s="143">
        <f t="shared" si="19"/>
        <v>111858</v>
      </c>
      <c r="J185" s="143">
        <f t="shared" si="19"/>
        <v>13354</v>
      </c>
      <c r="K185" s="143">
        <f t="shared" si="19"/>
        <v>9296</v>
      </c>
      <c r="L185" s="143">
        <f t="shared" si="19"/>
        <v>98504</v>
      </c>
      <c r="M185" s="143">
        <f t="shared" si="19"/>
        <v>62671</v>
      </c>
      <c r="N185" s="143">
        <f t="shared" si="19"/>
        <v>35833</v>
      </c>
      <c r="O185" s="143">
        <f t="shared" si="19"/>
        <v>61685</v>
      </c>
      <c r="P185" s="143">
        <f t="shared" si="19"/>
        <v>10363</v>
      </c>
      <c r="Q185" s="143">
        <f t="shared" si="19"/>
        <v>111279</v>
      </c>
      <c r="R185" s="143">
        <f t="shared" si="19"/>
        <v>63538</v>
      </c>
      <c r="S185" s="143">
        <f t="shared" si="19"/>
        <v>47742</v>
      </c>
      <c r="T185" s="211">
        <f t="shared" ref="T185" si="20">SUM(T124:T135)</f>
        <v>1302</v>
      </c>
      <c r="U185" s="143">
        <f>B185/T149*100</f>
        <v>157098.09264305176</v>
      </c>
    </row>
    <row r="186" spans="1:25" hidden="1">
      <c r="A186" t="s">
        <v>202</v>
      </c>
      <c r="B186" s="143">
        <f>SUM(B124:B130)</f>
        <v>458926</v>
      </c>
      <c r="C186" s="143">
        <f t="shared" ref="C186:S186" si="21">SUM(C124:C130)</f>
        <v>172692</v>
      </c>
      <c r="D186" s="143">
        <f t="shared" si="21"/>
        <v>107762</v>
      </c>
      <c r="E186" s="143">
        <f t="shared" si="21"/>
        <v>10668</v>
      </c>
      <c r="F186" s="143">
        <f t="shared" si="21"/>
        <v>64930</v>
      </c>
      <c r="G186" s="143">
        <f t="shared" si="21"/>
        <v>14677</v>
      </c>
      <c r="H186" s="143">
        <f t="shared" si="21"/>
        <v>50253</v>
      </c>
      <c r="I186" s="143">
        <f t="shared" si="21"/>
        <v>286233</v>
      </c>
      <c r="J186" s="143">
        <f t="shared" si="21"/>
        <v>48335</v>
      </c>
      <c r="K186" s="143">
        <f t="shared" si="21"/>
        <v>24478</v>
      </c>
      <c r="L186" s="143">
        <f t="shared" si="21"/>
        <v>237898</v>
      </c>
      <c r="M186" s="143">
        <f t="shared" si="21"/>
        <v>123239</v>
      </c>
      <c r="N186" s="143">
        <f t="shared" si="21"/>
        <v>114657</v>
      </c>
      <c r="O186" s="143">
        <f t="shared" si="21"/>
        <v>156098</v>
      </c>
      <c r="P186" s="143">
        <f t="shared" si="21"/>
        <v>35148</v>
      </c>
      <c r="Q186" s="143">
        <f t="shared" si="21"/>
        <v>302828</v>
      </c>
      <c r="R186" s="143">
        <f t="shared" si="21"/>
        <v>137917</v>
      </c>
      <c r="S186" s="143">
        <f t="shared" si="21"/>
        <v>164911</v>
      </c>
      <c r="T186" s="211"/>
      <c r="U186" s="143"/>
    </row>
    <row r="187" spans="1: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211"/>
      <c r="U187" s="143"/>
    </row>
    <row r="188" spans="1:25">
      <c r="A188" s="177" t="s">
        <v>170</v>
      </c>
      <c r="B188" s="178">
        <f t="shared" ref="B188:U188" si="22">100*(B183/B184-1)</f>
        <v>24.71580193513563</v>
      </c>
      <c r="C188" s="178">
        <f t="shared" si="22"/>
        <v>15.600543380257982</v>
      </c>
      <c r="D188" s="178">
        <f t="shared" si="22"/>
        <v>-1.5557804309462187</v>
      </c>
      <c r="E188" s="178">
        <f t="shared" si="22"/>
        <v>13.456280713394975</v>
      </c>
      <c r="F188" s="178">
        <f t="shared" si="22"/>
        <v>38.845098743098092</v>
      </c>
      <c r="G188" s="178">
        <f t="shared" si="22"/>
        <v>36.754522026024141</v>
      </c>
      <c r="H188" s="178">
        <f t="shared" si="22"/>
        <v>41.134492373973906</v>
      </c>
      <c r="I188" s="178">
        <f t="shared" si="22"/>
        <v>28.935703145584824</v>
      </c>
      <c r="J188" s="178">
        <f t="shared" si="22"/>
        <v>259.97485329943504</v>
      </c>
      <c r="K188" s="178">
        <f t="shared" si="22"/>
        <v>-34.489638438624695</v>
      </c>
      <c r="L188" s="178">
        <f t="shared" si="22"/>
        <v>4.707928169977027</v>
      </c>
      <c r="M188" s="178">
        <f t="shared" si="22"/>
        <v>22.60323945764231</v>
      </c>
      <c r="N188" s="178">
        <f t="shared" si="22"/>
        <v>-16.607736384660864</v>
      </c>
      <c r="O188" s="178">
        <f t="shared" si="22"/>
        <v>67.152915767949636</v>
      </c>
      <c r="P188" s="178">
        <f t="shared" si="22"/>
        <v>-20.573037572005848</v>
      </c>
      <c r="Q188" s="178">
        <f t="shared" si="22"/>
        <v>10.799627056624939</v>
      </c>
      <c r="R188" s="178">
        <f t="shared" si="22"/>
        <v>25.048117873426577</v>
      </c>
      <c r="S188" s="178">
        <f t="shared" si="22"/>
        <v>-5.9189095819851651</v>
      </c>
      <c r="T188" s="212">
        <f t="shared" si="22"/>
        <v>-25.113533151680269</v>
      </c>
      <c r="U188" s="178">
        <f t="shared" si="22"/>
        <v>25.071466030270262</v>
      </c>
    </row>
    <row r="189" spans="1:25">
      <c r="A189" t="s">
        <v>171</v>
      </c>
      <c r="B189" s="176">
        <f t="shared" ref="B189:U189" si="23">100*(B183/B185-1)</f>
        <v>36.466567237968576</v>
      </c>
      <c r="C189" s="176">
        <f t="shared" si="23"/>
        <v>13.301585743040899</v>
      </c>
      <c r="D189" s="176">
        <f t="shared" si="23"/>
        <v>-29.81214955204733</v>
      </c>
      <c r="E189" s="176">
        <f t="shared" si="23"/>
        <v>259.31050656660415</v>
      </c>
      <c r="F189" s="176">
        <f t="shared" si="23"/>
        <v>176.42043052837573</v>
      </c>
      <c r="G189" s="176">
        <f t="shared" si="23"/>
        <v>1996.8742791234142</v>
      </c>
      <c r="H189" s="176">
        <f t="shared" si="23"/>
        <v>43.864388277773124</v>
      </c>
      <c r="I189" s="176">
        <f t="shared" si="23"/>
        <v>49.121384275735622</v>
      </c>
      <c r="J189" s="176">
        <f t="shared" si="23"/>
        <v>230.98899885880004</v>
      </c>
      <c r="K189" s="176">
        <f t="shared" si="23"/>
        <v>-41.825516351118765</v>
      </c>
      <c r="L189" s="176">
        <f t="shared" si="23"/>
        <v>24.465937541164017</v>
      </c>
      <c r="M189" s="176">
        <f t="shared" si="23"/>
        <v>24.523512381396984</v>
      </c>
      <c r="N189" s="176">
        <f t="shared" si="23"/>
        <v>24.36524061899059</v>
      </c>
      <c r="O189" s="176">
        <f t="shared" si="23"/>
        <v>26.647906148341004</v>
      </c>
      <c r="P189" s="176">
        <f t="shared" si="23"/>
        <v>-10.854482292772371</v>
      </c>
      <c r="Q189" s="176">
        <f t="shared" si="23"/>
        <v>41.910546568128936</v>
      </c>
      <c r="R189" s="176">
        <f t="shared" si="23"/>
        <v>51.436983292746532</v>
      </c>
      <c r="S189" s="176">
        <f t="shared" si="23"/>
        <v>29.229204203851733</v>
      </c>
      <c r="T189" s="213">
        <f t="shared" si="23"/>
        <v>-24.009216589861737</v>
      </c>
      <c r="U189" s="176">
        <f t="shared" si="23"/>
        <v>36.771269406573651</v>
      </c>
    </row>
    <row r="190" spans="1:25" hidden="1">
      <c r="A190" t="s">
        <v>203</v>
      </c>
      <c r="B190" s="176">
        <f>100*(B183/B186-1)</f>
        <v>-48.567002518237722</v>
      </c>
      <c r="C190" s="176">
        <f t="shared" ref="C190:S190" si="24">100*(C183/C186-1)</f>
        <v>-59.908276005836989</v>
      </c>
      <c r="D190" s="176">
        <f t="shared" si="24"/>
        <v>-68.520916464059695</v>
      </c>
      <c r="E190" s="176">
        <f t="shared" si="24"/>
        <v>-64.09589426321709</v>
      </c>
      <c r="F190" s="176">
        <f t="shared" si="24"/>
        <v>-45.614184506391496</v>
      </c>
      <c r="G190" s="176">
        <f t="shared" si="24"/>
        <v>23.86659399059754</v>
      </c>
      <c r="H190" s="176">
        <f t="shared" si="24"/>
        <v>-65.906891130877753</v>
      </c>
      <c r="I190" s="176">
        <f t="shared" si="24"/>
        <v>-41.724330170472179</v>
      </c>
      <c r="J190" s="176">
        <f t="shared" si="24"/>
        <v>-8.5543169388555782</v>
      </c>
      <c r="K190" s="176">
        <f t="shared" si="24"/>
        <v>-77.907100253288661</v>
      </c>
      <c r="L190" s="176">
        <f t="shared" si="24"/>
        <v>-48.463657905678822</v>
      </c>
      <c r="M190" s="176">
        <f t="shared" si="24"/>
        <v>-36.67578409063259</v>
      </c>
      <c r="N190" s="176">
        <f t="shared" si="24"/>
        <v>-61.132947250492428</v>
      </c>
      <c r="O190" s="176">
        <f t="shared" si="24"/>
        <v>-49.95274705146501</v>
      </c>
      <c r="P190" s="176">
        <f t="shared" si="24"/>
        <v>-73.716427677250479</v>
      </c>
      <c r="Q190" s="176">
        <f t="shared" si="24"/>
        <v>-47.852696211860135</v>
      </c>
      <c r="R190" s="176">
        <f t="shared" si="24"/>
        <v>-30.233379174035623</v>
      </c>
      <c r="S190" s="176">
        <f t="shared" si="24"/>
        <v>-62.58793732922431</v>
      </c>
      <c r="U190" s="202" t="s">
        <v>180</v>
      </c>
    </row>
    <row r="191" spans="1:25" s="195" customFormat="1" hidden="1">
      <c r="A191" s="195" t="s">
        <v>179</v>
      </c>
      <c r="T191" s="214"/>
      <c r="U191" s="196"/>
    </row>
    <row r="192" spans="1:25" hidden="1">
      <c r="A192" s="195" t="s">
        <v>190</v>
      </c>
      <c r="B192" s="222" t="e">
        <f>B183/#REF!-1</f>
        <v>#REF!</v>
      </c>
      <c r="C192" s="222" t="e">
        <f>C183/#REF!-1</f>
        <v>#REF!</v>
      </c>
      <c r="D192" s="222" t="e">
        <f>D183/#REF!-1</f>
        <v>#REF!</v>
      </c>
      <c r="E192" s="222" t="e">
        <f>E183/#REF!-1</f>
        <v>#REF!</v>
      </c>
      <c r="F192" s="222" t="e">
        <f>F183/#REF!-1</f>
        <v>#REF!</v>
      </c>
      <c r="G192" s="222" t="e">
        <f>G183/#REF!-1</f>
        <v>#REF!</v>
      </c>
      <c r="H192" s="222" t="e">
        <f>H183/#REF!-1</f>
        <v>#REF!</v>
      </c>
      <c r="I192" s="222" t="e">
        <f>I183/#REF!-1</f>
        <v>#REF!</v>
      </c>
      <c r="J192" s="222" t="e">
        <f>J183/#REF!-1</f>
        <v>#REF!</v>
      </c>
      <c r="K192" s="222" t="e">
        <f>K183/#REF!-1</f>
        <v>#REF!</v>
      </c>
      <c r="L192" s="222" t="e">
        <f>L183/#REF!-1</f>
        <v>#REF!</v>
      </c>
      <c r="M192" s="222" t="e">
        <f>M183/#REF!-1</f>
        <v>#REF!</v>
      </c>
      <c r="N192" s="222" t="e">
        <f>N183/#REF!-1</f>
        <v>#REF!</v>
      </c>
      <c r="O192" s="222" t="e">
        <f>O183/#REF!-1</f>
        <v>#REF!</v>
      </c>
      <c r="P192" s="222" t="e">
        <f>P183/#REF!-1</f>
        <v>#REF!</v>
      </c>
      <c r="Q192" s="222" t="e">
        <f>Q183/#REF!-1</f>
        <v>#REF!</v>
      </c>
      <c r="R192" s="222" t="e">
        <f>R183/#REF!-1</f>
        <v>#REF!</v>
      </c>
      <c r="S192" s="222" t="e">
        <f>S183/#REF!-1</f>
        <v>#REF!</v>
      </c>
    </row>
    <row r="193" spans="1:19" hidden="1">
      <c r="A193" s="195" t="s">
        <v>191</v>
      </c>
      <c r="B193" s="222" t="e">
        <f>B183/#REF!-1</f>
        <v>#REF!</v>
      </c>
      <c r="C193" s="222" t="e">
        <f>C183/#REF!-1</f>
        <v>#REF!</v>
      </c>
      <c r="D193" s="222" t="e">
        <f>D183/#REF!-1</f>
        <v>#REF!</v>
      </c>
      <c r="E193" s="222" t="e">
        <f>E183/#REF!-1</f>
        <v>#REF!</v>
      </c>
      <c r="F193" s="222" t="e">
        <f>F183/#REF!-1</f>
        <v>#REF!</v>
      </c>
      <c r="G193" s="222" t="e">
        <f>G183/#REF!-1</f>
        <v>#REF!</v>
      </c>
      <c r="H193" s="222" t="e">
        <f>H183/#REF!-1</f>
        <v>#REF!</v>
      </c>
      <c r="I193" s="222" t="e">
        <f>I183/#REF!-1</f>
        <v>#REF!</v>
      </c>
      <c r="J193" s="222" t="e">
        <f>J183/#REF!-1</f>
        <v>#REF!</v>
      </c>
      <c r="K193" s="222" t="e">
        <f>K183/#REF!-1</f>
        <v>#REF!</v>
      </c>
      <c r="L193" s="222" t="e">
        <f>L183/#REF!-1</f>
        <v>#REF!</v>
      </c>
      <c r="M193" s="222" t="e">
        <f>M183/#REF!-1</f>
        <v>#REF!</v>
      </c>
      <c r="N193" s="222" t="e">
        <f>N183/#REF!-1</f>
        <v>#REF!</v>
      </c>
      <c r="O193" s="222" t="e">
        <f>O183/#REF!-1</f>
        <v>#REF!</v>
      </c>
      <c r="P193" s="222" t="e">
        <f>P183/#REF!-1</f>
        <v>#REF!</v>
      </c>
      <c r="Q193" s="222" t="e">
        <f>Q183/#REF!-1</f>
        <v>#REF!</v>
      </c>
      <c r="R193" s="222" t="e">
        <f>R183/#REF!-1</f>
        <v>#REF!</v>
      </c>
      <c r="S193" s="222" t="e">
        <f>S183/#REF!-1</f>
        <v>#REF!</v>
      </c>
    </row>
    <row r="194" spans="1:19" hidden="1">
      <c r="A194" s="195" t="s">
        <v>192</v>
      </c>
      <c r="B194" s="222" t="e">
        <f>B183/#REF!-1</f>
        <v>#REF!</v>
      </c>
      <c r="C194" s="222" t="e">
        <f>C183/#REF!-1</f>
        <v>#REF!</v>
      </c>
      <c r="D194" s="222" t="e">
        <f>D183/#REF!-1</f>
        <v>#REF!</v>
      </c>
      <c r="E194" s="222" t="e">
        <f>E183/#REF!-1</f>
        <v>#REF!</v>
      </c>
      <c r="F194" s="222" t="e">
        <f>F183/#REF!-1</f>
        <v>#REF!</v>
      </c>
      <c r="G194" s="222" t="e">
        <f>G183/#REF!-1</f>
        <v>#REF!</v>
      </c>
      <c r="H194" s="222" t="e">
        <f>H183/#REF!-1</f>
        <v>#REF!</v>
      </c>
      <c r="I194" s="222" t="e">
        <f>I183/#REF!-1</f>
        <v>#REF!</v>
      </c>
      <c r="J194" s="222" t="e">
        <f>J183/#REF!-1</f>
        <v>#REF!</v>
      </c>
      <c r="K194" s="222" t="e">
        <f>K183/#REF!-1</f>
        <v>#REF!</v>
      </c>
      <c r="L194" s="222" t="e">
        <f>L183/#REF!-1</f>
        <v>#REF!</v>
      </c>
      <c r="M194" s="222" t="e">
        <f>M183/#REF!-1</f>
        <v>#REF!</v>
      </c>
      <c r="N194" s="222" t="e">
        <f>N183/#REF!-1</f>
        <v>#REF!</v>
      </c>
      <c r="O194" s="222" t="e">
        <f>O183/#REF!-1</f>
        <v>#REF!</v>
      </c>
      <c r="P194" s="222" t="e">
        <f>P183/#REF!-1</f>
        <v>#REF!</v>
      </c>
      <c r="Q194" s="222" t="e">
        <f>Q183/#REF!-1</f>
        <v>#REF!</v>
      </c>
      <c r="R194" s="222" t="e">
        <f>R183/#REF!-1</f>
        <v>#REF!</v>
      </c>
      <c r="S194" s="222" t="e">
        <f>S183/#REF!-1</f>
        <v>#REF!</v>
      </c>
    </row>
    <row r="195" spans="1:19" hidden="1">
      <c r="A195" s="195" t="s">
        <v>193</v>
      </c>
      <c r="B195" s="222" t="e">
        <f>B183/#REF!-1</f>
        <v>#REF!</v>
      </c>
      <c r="C195" s="222" t="e">
        <f>C183/#REF!-1</f>
        <v>#REF!</v>
      </c>
      <c r="D195" s="222" t="e">
        <f>D183/#REF!-1</f>
        <v>#REF!</v>
      </c>
      <c r="E195" s="222" t="e">
        <f>E183/#REF!-1</f>
        <v>#REF!</v>
      </c>
      <c r="F195" s="222" t="e">
        <f>F183/#REF!-1</f>
        <v>#REF!</v>
      </c>
      <c r="G195" s="222" t="e">
        <f>G183/#REF!-1</f>
        <v>#REF!</v>
      </c>
      <c r="H195" s="222" t="e">
        <f>H183/#REF!-1</f>
        <v>#REF!</v>
      </c>
      <c r="I195" s="222" t="e">
        <f>I183/#REF!-1</f>
        <v>#REF!</v>
      </c>
      <c r="J195" s="222" t="e">
        <f>J183/#REF!-1</f>
        <v>#REF!</v>
      </c>
      <c r="K195" s="222" t="e">
        <f>K183/#REF!-1</f>
        <v>#REF!</v>
      </c>
      <c r="L195" s="222" t="e">
        <f>L183/#REF!-1</f>
        <v>#REF!</v>
      </c>
      <c r="M195" s="222" t="e">
        <f>M183/#REF!-1</f>
        <v>#REF!</v>
      </c>
      <c r="N195" s="222" t="e">
        <f>N183/#REF!-1</f>
        <v>#REF!</v>
      </c>
      <c r="O195" s="222" t="e">
        <f>O183/#REF!-1</f>
        <v>#REF!</v>
      </c>
      <c r="P195" s="222" t="e">
        <f>P183/#REF!-1</f>
        <v>#REF!</v>
      </c>
      <c r="Q195" s="222" t="e">
        <f>Q183/#REF!-1</f>
        <v>#REF!</v>
      </c>
      <c r="R195" s="222" t="e">
        <f>R183/#REF!-1</f>
        <v>#REF!</v>
      </c>
      <c r="S195" s="222" t="e">
        <f>S183/#REF!-1</f>
        <v>#REF!</v>
      </c>
    </row>
    <row r="196" spans="1:19" hidden="1">
      <c r="A196" s="195" t="s">
        <v>194</v>
      </c>
      <c r="B196" s="222" t="e">
        <f>B183/#REF!-1</f>
        <v>#REF!</v>
      </c>
      <c r="C196" s="222" t="e">
        <f>C183/#REF!-1</f>
        <v>#REF!</v>
      </c>
      <c r="D196" s="222" t="e">
        <f>D183/#REF!-1</f>
        <v>#REF!</v>
      </c>
      <c r="E196" s="222" t="e">
        <f>E183/#REF!-1</f>
        <v>#REF!</v>
      </c>
      <c r="F196" s="222" t="e">
        <f>F183/#REF!-1</f>
        <v>#REF!</v>
      </c>
      <c r="G196" s="222" t="e">
        <f>G183/#REF!-1</f>
        <v>#REF!</v>
      </c>
      <c r="H196" s="222" t="e">
        <f>H183/#REF!-1</f>
        <v>#REF!</v>
      </c>
      <c r="I196" s="222" t="e">
        <f>I183/#REF!-1</f>
        <v>#REF!</v>
      </c>
      <c r="J196" s="222" t="e">
        <f>J183/#REF!-1</f>
        <v>#REF!</v>
      </c>
      <c r="K196" s="222" t="e">
        <f>K183/#REF!-1</f>
        <v>#REF!</v>
      </c>
      <c r="L196" s="222" t="e">
        <f>L183/#REF!-1</f>
        <v>#REF!</v>
      </c>
      <c r="M196" s="222" t="e">
        <f>M183/#REF!-1</f>
        <v>#REF!</v>
      </c>
      <c r="N196" s="222" t="e">
        <f>N183/#REF!-1</f>
        <v>#REF!</v>
      </c>
      <c r="O196" s="222" t="e">
        <f>O183/#REF!-1</f>
        <v>#REF!</v>
      </c>
      <c r="P196" s="222" t="e">
        <f>P183/#REF!-1</f>
        <v>#REF!</v>
      </c>
      <c r="Q196" s="222" t="e">
        <f>Q183/#REF!-1</f>
        <v>#REF!</v>
      </c>
      <c r="R196" s="222" t="e">
        <f>R183/#REF!-1</f>
        <v>#REF!</v>
      </c>
      <c r="S196" s="222" t="e">
        <f>S183/#REF!-1</f>
        <v>#REF!</v>
      </c>
    </row>
    <row r="197" spans="1:19" hidden="1">
      <c r="A197" s="195" t="s">
        <v>195</v>
      </c>
      <c r="B197" s="222" t="e">
        <f>B183/#REF!-1</f>
        <v>#REF!</v>
      </c>
      <c r="C197" s="222" t="e">
        <f>C183/#REF!-1</f>
        <v>#REF!</v>
      </c>
      <c r="D197" s="222" t="e">
        <f>D183/#REF!-1</f>
        <v>#REF!</v>
      </c>
      <c r="E197" s="222" t="e">
        <f>E183/#REF!-1</f>
        <v>#REF!</v>
      </c>
      <c r="F197" s="222" t="e">
        <f>F183/#REF!-1</f>
        <v>#REF!</v>
      </c>
      <c r="G197" s="222" t="e">
        <f>G183/#REF!-1</f>
        <v>#REF!</v>
      </c>
      <c r="H197" s="222" t="e">
        <f>H183/#REF!-1</f>
        <v>#REF!</v>
      </c>
      <c r="I197" s="222" t="e">
        <f>I183/#REF!-1</f>
        <v>#REF!</v>
      </c>
      <c r="J197" s="222" t="e">
        <f>J183/#REF!-1</f>
        <v>#REF!</v>
      </c>
      <c r="K197" s="222" t="e">
        <f>K183/#REF!-1</f>
        <v>#REF!</v>
      </c>
      <c r="L197" s="222" t="e">
        <f>L183/#REF!-1</f>
        <v>#REF!</v>
      </c>
      <c r="M197" s="222" t="e">
        <f>M183/#REF!-1</f>
        <v>#REF!</v>
      </c>
      <c r="N197" s="222" t="e">
        <f>N183/#REF!-1</f>
        <v>#REF!</v>
      </c>
      <c r="O197" s="222" t="e">
        <f>O183/#REF!-1</f>
        <v>#REF!</v>
      </c>
      <c r="P197" s="222" t="e">
        <f>P183/#REF!-1</f>
        <v>#REF!</v>
      </c>
      <c r="Q197" s="222" t="e">
        <f>Q183/#REF!-1</f>
        <v>#REF!</v>
      </c>
      <c r="R197" s="222" t="e">
        <f>R183/#REF!-1</f>
        <v>#REF!</v>
      </c>
      <c r="S197" s="222" t="e">
        <f>S183/#REF!-1</f>
        <v>#REF!</v>
      </c>
    </row>
    <row r="198" spans="1:19" hidden="1">
      <c r="A198" s="195" t="s">
        <v>196</v>
      </c>
      <c r="B198" s="222" t="e">
        <f>B183/#REF!-1</f>
        <v>#REF!</v>
      </c>
      <c r="C198" s="222" t="e">
        <f>C183/#REF!-1</f>
        <v>#REF!</v>
      </c>
      <c r="D198" s="222" t="e">
        <f>D183/#REF!-1</f>
        <v>#REF!</v>
      </c>
      <c r="E198" s="222" t="e">
        <f>E183/#REF!-1</f>
        <v>#REF!</v>
      </c>
      <c r="F198" s="222" t="e">
        <f>F183/#REF!-1</f>
        <v>#REF!</v>
      </c>
      <c r="G198" s="222" t="e">
        <f>G183/#REF!-1</f>
        <v>#REF!</v>
      </c>
      <c r="H198" s="222" t="e">
        <f>H183/#REF!-1</f>
        <v>#REF!</v>
      </c>
      <c r="I198" s="222" t="e">
        <f>I183/#REF!-1</f>
        <v>#REF!</v>
      </c>
      <c r="J198" s="222" t="e">
        <f>J183/#REF!-1</f>
        <v>#REF!</v>
      </c>
      <c r="K198" s="222" t="e">
        <f>K183/#REF!-1</f>
        <v>#REF!</v>
      </c>
      <c r="L198" s="222" t="e">
        <f>L183/#REF!-1</f>
        <v>#REF!</v>
      </c>
      <c r="M198" s="222" t="e">
        <f>M183/#REF!-1</f>
        <v>#REF!</v>
      </c>
      <c r="N198" s="222" t="e">
        <f>N183/#REF!-1</f>
        <v>#REF!</v>
      </c>
      <c r="O198" s="222" t="e">
        <f>O183/#REF!-1</f>
        <v>#REF!</v>
      </c>
      <c r="P198" s="222" t="e">
        <f>P183/#REF!-1</f>
        <v>#REF!</v>
      </c>
      <c r="Q198" s="222" t="e">
        <f>Q183/#REF!-1</f>
        <v>#REF!</v>
      </c>
      <c r="R198" s="222" t="e">
        <f>R183/#REF!-1</f>
        <v>#REF!</v>
      </c>
      <c r="S198" s="222" t="e">
        <f>S183/#REF!-1</f>
        <v>#REF!</v>
      </c>
    </row>
    <row r="199" spans="1:19" hidden="1">
      <c r="A199" s="195" t="s">
        <v>197</v>
      </c>
      <c r="B199" s="222" t="e">
        <f>B183/#REF!-1</f>
        <v>#REF!</v>
      </c>
      <c r="C199" s="222" t="e">
        <f>C183/#REF!-1</f>
        <v>#REF!</v>
      </c>
      <c r="D199" s="222" t="e">
        <f>D183/#REF!-1</f>
        <v>#REF!</v>
      </c>
      <c r="E199" s="222" t="e">
        <f>E183/#REF!-1</f>
        <v>#REF!</v>
      </c>
      <c r="F199" s="222" t="e">
        <f>F183/#REF!-1</f>
        <v>#REF!</v>
      </c>
      <c r="G199" s="222" t="e">
        <f>G183/#REF!-1</f>
        <v>#REF!</v>
      </c>
      <c r="H199" s="222" t="e">
        <f>H183/#REF!-1</f>
        <v>#REF!</v>
      </c>
      <c r="I199" s="222" t="e">
        <f>I183/#REF!-1</f>
        <v>#REF!</v>
      </c>
      <c r="J199" s="222" t="e">
        <f>J183/#REF!-1</f>
        <v>#REF!</v>
      </c>
      <c r="K199" s="222" t="e">
        <f>K183/#REF!-1</f>
        <v>#REF!</v>
      </c>
      <c r="L199" s="222" t="e">
        <f>L183/#REF!-1</f>
        <v>#REF!</v>
      </c>
      <c r="M199" s="222" t="e">
        <f>M183/#REF!-1</f>
        <v>#REF!</v>
      </c>
      <c r="N199" s="222" t="e">
        <f>N183/#REF!-1</f>
        <v>#REF!</v>
      </c>
      <c r="O199" s="222" t="e">
        <f>O183/#REF!-1</f>
        <v>#REF!</v>
      </c>
      <c r="P199" s="222" t="e">
        <f>P183/#REF!-1</f>
        <v>#REF!</v>
      </c>
      <c r="Q199" s="222" t="e">
        <f>Q183/#REF!-1</f>
        <v>#REF!</v>
      </c>
      <c r="R199" s="222" t="e">
        <f>R183/#REF!-1</f>
        <v>#REF!</v>
      </c>
      <c r="S199" s="222" t="e">
        <f>S183/#REF!-1</f>
        <v>#REF!</v>
      </c>
    </row>
    <row r="200" spans="1:19" hidden="1">
      <c r="A200" s="195" t="s">
        <v>198</v>
      </c>
      <c r="B200" s="222" t="e">
        <f>B183/#REF!-1</f>
        <v>#REF!</v>
      </c>
      <c r="C200" s="222" t="e">
        <f>C183/#REF!-1</f>
        <v>#REF!</v>
      </c>
      <c r="D200" s="222" t="e">
        <f>D183/#REF!-1</f>
        <v>#REF!</v>
      </c>
      <c r="E200" s="222" t="e">
        <f>E183/#REF!-1</f>
        <v>#REF!</v>
      </c>
      <c r="F200" s="222" t="e">
        <f>F183/#REF!-1</f>
        <v>#REF!</v>
      </c>
      <c r="G200" s="222" t="e">
        <f>G183/#REF!-1</f>
        <v>#REF!</v>
      </c>
      <c r="H200" s="222" t="e">
        <f>H183/#REF!-1</f>
        <v>#REF!</v>
      </c>
      <c r="I200" s="222" t="e">
        <f>I183/#REF!-1</f>
        <v>#REF!</v>
      </c>
      <c r="J200" s="222" t="e">
        <f>J183/#REF!-1</f>
        <v>#REF!</v>
      </c>
      <c r="K200" s="222" t="e">
        <f>K183/#REF!-1</f>
        <v>#REF!</v>
      </c>
      <c r="L200" s="222" t="e">
        <f>L183/#REF!-1</f>
        <v>#REF!</v>
      </c>
      <c r="M200" s="222" t="e">
        <f>M183/#REF!-1</f>
        <v>#REF!</v>
      </c>
      <c r="N200" s="222" t="e">
        <f>N183/#REF!-1</f>
        <v>#REF!</v>
      </c>
      <c r="O200" s="222" t="e">
        <f>O183/#REF!-1</f>
        <v>#REF!</v>
      </c>
      <c r="P200" s="222" t="e">
        <f>P183/#REF!-1</f>
        <v>#REF!</v>
      </c>
      <c r="Q200" s="222" t="e">
        <f>Q183/#REF!-1</f>
        <v>#REF!</v>
      </c>
      <c r="R200" s="222" t="e">
        <f>R183/#REF!-1</f>
        <v>#REF!</v>
      </c>
      <c r="S200" s="222" t="e">
        <f>S183/#REF!-1</f>
        <v>#REF!</v>
      </c>
    </row>
    <row r="201" spans="1:19" hidden="1">
      <c r="F201" s="249"/>
    </row>
    <row r="202" spans="1:19" hidden="1">
      <c r="A202" s="235" t="s">
        <v>199</v>
      </c>
      <c r="B202" s="239">
        <f t="shared" ref="B202:S202" si="25">AVERAGE(B184:B186)</f>
        <v>273717.60705504817</v>
      </c>
      <c r="C202" s="239">
        <f t="shared" si="25"/>
        <v>97896.92</v>
      </c>
      <c r="D202" s="247">
        <f t="shared" si="25"/>
        <v>63517.196666666663</v>
      </c>
      <c r="E202" s="250">
        <f t="shared" si="25"/>
        <v>5036.6566666666668</v>
      </c>
      <c r="F202" s="247">
        <f t="shared" si="25"/>
        <v>34379.39</v>
      </c>
      <c r="G202" s="250">
        <f t="shared" si="25"/>
        <v>9612.6066666666666</v>
      </c>
      <c r="H202" s="250">
        <f t="shared" si="25"/>
        <v>24767.116666666669</v>
      </c>
      <c r="I202" s="239">
        <f t="shared" si="25"/>
        <v>175820.3537217149</v>
      </c>
      <c r="J202" s="247">
        <f t="shared" si="25"/>
        <v>24655.903573909498</v>
      </c>
      <c r="K202" s="250">
        <f t="shared" si="25"/>
        <v>14009.676666666666</v>
      </c>
      <c r="L202" s="247">
        <f t="shared" si="25"/>
        <v>151164.45014780536</v>
      </c>
      <c r="M202" s="250">
        <f t="shared" si="25"/>
        <v>83187.528125621582</v>
      </c>
      <c r="N202" s="250">
        <f t="shared" si="25"/>
        <v>67976.255355517118</v>
      </c>
      <c r="O202" s="239">
        <f t="shared" si="25"/>
        <v>88173.433573909497</v>
      </c>
      <c r="P202" s="236">
        <f t="shared" si="25"/>
        <v>19047.333333333332</v>
      </c>
      <c r="Q202" s="239">
        <f t="shared" si="25"/>
        <v>185543.84014780537</v>
      </c>
      <c r="R202" s="236">
        <f t="shared" si="25"/>
        <v>92800.46812562157</v>
      </c>
      <c r="S202" s="236">
        <f t="shared" si="25"/>
        <v>92743.705355517115</v>
      </c>
    </row>
    <row r="203" spans="1:19" hidden="1">
      <c r="A203" s="237" t="s">
        <v>200</v>
      </c>
      <c r="B203" s="240">
        <f t="shared" ref="B203:S203" si="26">B183/B202-1</f>
        <v>-0.13765358186957355</v>
      </c>
      <c r="C203" s="240">
        <f t="shared" si="26"/>
        <v>-0.29277448156693797</v>
      </c>
      <c r="D203" s="248">
        <f t="shared" si="26"/>
        <v>-0.46593219190666413</v>
      </c>
      <c r="E203" s="251">
        <f t="shared" si="26"/>
        <v>-0.23952529356444785</v>
      </c>
      <c r="F203" s="248">
        <f t="shared" si="26"/>
        <v>2.7147660269713825E-2</v>
      </c>
      <c r="G203" s="251">
        <f t="shared" si="26"/>
        <v>0.89125599646575249</v>
      </c>
      <c r="H203" s="251">
        <f t="shared" si="26"/>
        <v>-0.30824365909906082</v>
      </c>
      <c r="I203" s="240">
        <f t="shared" si="26"/>
        <v>-5.1280500281742913E-2</v>
      </c>
      <c r="J203" s="248">
        <f t="shared" si="26"/>
        <v>0.79268509771332063</v>
      </c>
      <c r="K203" s="251">
        <f t="shared" si="26"/>
        <v>-0.61398823622624654</v>
      </c>
      <c r="L203" s="248">
        <f t="shared" si="26"/>
        <v>-0.18893677054579494</v>
      </c>
      <c r="M203" s="251">
        <f t="shared" si="26"/>
        <v>-6.187703610213291E-2</v>
      </c>
      <c r="N203" s="251">
        <f t="shared" si="26"/>
        <v>-0.34442113002645725</v>
      </c>
      <c r="O203" s="240">
        <f t="shared" si="26"/>
        <v>-0.11398753863748068</v>
      </c>
      <c r="P203" s="238">
        <f t="shared" si="26"/>
        <v>-0.51498984984774765</v>
      </c>
      <c r="Q203" s="240">
        <f t="shared" si="26"/>
        <v>-0.14889851913299401</v>
      </c>
      <c r="R203" s="238">
        <f t="shared" si="26"/>
        <v>3.6848546004043303E-2</v>
      </c>
      <c r="S203" s="238">
        <f t="shared" si="26"/>
        <v>-0.33476232770192305</v>
      </c>
    </row>
    <row r="204" spans="1:19" hidden="1"/>
    <row r="205" spans="1:19" hidden="1"/>
    <row r="206" spans="1:19" hidden="1"/>
    <row r="207" spans="1:19" hidden="1"/>
    <row r="209" spans="2:17">
      <c r="B209" s="275"/>
      <c r="C209" s="275"/>
      <c r="I209" s="275"/>
    </row>
    <row r="210" spans="2:17">
      <c r="B210" s="265"/>
      <c r="L210" s="254"/>
      <c r="Q210" s="222"/>
    </row>
    <row r="211" spans="2:17">
      <c r="B211" s="262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2017-03-07T07:48:19Z</cp:lastPrinted>
  <dcterms:created xsi:type="dcterms:W3CDTF">2015-03-05T07:20:42Z</dcterms:created>
  <dcterms:modified xsi:type="dcterms:W3CDTF">2017-04-07T05:32:37Z</dcterms:modified>
</cp:coreProperties>
</file>