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5" yWindow="-435" windowWidth="44400" windowHeight="1279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최종!$A$1:$AT$73</definedName>
  </definedNames>
  <calcPr calcId="144525"/>
</workbook>
</file>

<file path=xl/calcChain.xml><?xml version="1.0" encoding="utf-8"?>
<calcChain xmlns="http://schemas.openxmlformats.org/spreadsheetml/2006/main">
  <c r="AK48" i="4" l="1"/>
  <c r="AJ48" i="4"/>
  <c r="AE48" i="4"/>
  <c r="AD48" i="4"/>
  <c r="V48" i="4"/>
  <c r="U48" i="4"/>
  <c r="P48" i="4"/>
  <c r="O48" i="4"/>
  <c r="J48" i="4"/>
  <c r="I48" i="4"/>
  <c r="D48" i="4"/>
  <c r="C48" i="4"/>
  <c r="AL47" i="4"/>
  <c r="AK47" i="4"/>
  <c r="AJ47" i="4"/>
  <c r="AI47" i="4"/>
  <c r="AI48" i="4" s="1"/>
  <c r="AH47" i="4"/>
  <c r="AH48" i="4" s="1"/>
  <c r="AG47" i="4"/>
  <c r="AG48" i="4" s="1"/>
  <c r="AF47" i="4"/>
  <c r="AF48" i="4" s="1"/>
  <c r="AE47" i="4"/>
  <c r="AD47" i="4"/>
  <c r="AC47" i="4"/>
  <c r="AC48" i="4" s="1"/>
  <c r="AB47" i="4"/>
  <c r="AB48" i="4" s="1"/>
  <c r="AA47" i="4"/>
  <c r="AA48" i="4" s="1"/>
  <c r="Z47" i="4"/>
  <c r="Z48" i="4" s="1"/>
  <c r="V47" i="4"/>
  <c r="U47" i="4"/>
  <c r="T47" i="4"/>
  <c r="T48" i="4" s="1"/>
  <c r="S47" i="4"/>
  <c r="S48" i="4" s="1"/>
  <c r="R47" i="4"/>
  <c r="R48" i="4" s="1"/>
  <c r="Q47" i="4"/>
  <c r="Q48" i="4" s="1"/>
  <c r="P47" i="4"/>
  <c r="O47" i="4"/>
  <c r="N47" i="4"/>
  <c r="N48" i="4" s="1"/>
  <c r="M47" i="4"/>
  <c r="M48" i="4" s="1"/>
  <c r="L47" i="4"/>
  <c r="L48" i="4" s="1"/>
  <c r="K47" i="4"/>
  <c r="K48" i="4" s="1"/>
  <c r="J47" i="4"/>
  <c r="I47" i="4"/>
  <c r="H47" i="4"/>
  <c r="H48" i="4" s="1"/>
  <c r="G47" i="4"/>
  <c r="G48" i="4" s="1"/>
  <c r="F47" i="4"/>
  <c r="F48" i="4" s="1"/>
  <c r="E47" i="4"/>
  <c r="E48" i="4" s="1"/>
  <c r="D47" i="4"/>
  <c r="C47" i="4"/>
  <c r="B47" i="4"/>
  <c r="B48" i="4" s="1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O47" i="4" s="1"/>
  <c r="AN29" i="4"/>
  <c r="AN47" i="4" s="1"/>
  <c r="AL29" i="4"/>
  <c r="AM35" i="4" l="1"/>
  <c r="AM36" i="4"/>
  <c r="AL46" i="4"/>
  <c r="AN46" i="4"/>
  <c r="AN48" i="4" s="1"/>
  <c r="AO46" i="4"/>
  <c r="AO48" i="4" s="1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AB72" i="4"/>
  <c r="AB73" i="4" s="1"/>
  <c r="AA72" i="4"/>
  <c r="AA73" i="4" s="1"/>
  <c r="Z72" i="4"/>
  <c r="Z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M72" i="4"/>
  <c r="M73" i="4" s="1"/>
  <c r="L72" i="4"/>
  <c r="L73" i="4" s="1"/>
  <c r="K72" i="4"/>
  <c r="K73" i="4" s="1"/>
  <c r="J72" i="4"/>
  <c r="J73" i="4" s="1"/>
  <c r="I72" i="4"/>
  <c r="I73" i="4" s="1"/>
  <c r="H72" i="4"/>
  <c r="H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48" i="4" l="1"/>
  <c r="AM48" i="4" s="1"/>
  <c r="AM46" i="4"/>
  <c r="AM43" i="4"/>
  <c r="AM40" i="4"/>
  <c r="AM31" i="4"/>
  <c r="AM37" i="4"/>
  <c r="AM34" i="4"/>
  <c r="AM30" i="4"/>
  <c r="AM29" i="4"/>
  <c r="AM44" i="4"/>
  <c r="AM45" i="4"/>
  <c r="AM47" i="4"/>
  <c r="AM42" i="4"/>
  <c r="AM41" i="4"/>
  <c r="AM38" i="4"/>
  <c r="AM39" i="4"/>
  <c r="AM32" i="4"/>
  <c r="AM33" i="4"/>
  <c r="AL72" i="4"/>
  <c r="AN72" i="4"/>
  <c r="AO72" i="4"/>
  <c r="AO71" i="4"/>
  <c r="AL71" i="4"/>
  <c r="AN71" i="4"/>
  <c r="AN73" i="4" l="1"/>
  <c r="AO73" i="4"/>
  <c r="AL73" i="4"/>
  <c r="AL6" i="7" l="1"/>
  <c r="E32" i="7"/>
  <c r="E34" i="7" s="1"/>
  <c r="AL32" i="7"/>
  <c r="AM32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/>
  <c r="AL31" i="7"/>
  <c r="AO32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D34" i="7"/>
  <c r="AO34" i="7" s="1"/>
  <c r="G34" i="7"/>
  <c r="K34" i="7"/>
  <c r="O34" i="7"/>
  <c r="S34" i="7"/>
  <c r="W34" i="7"/>
  <c r="AA34" i="7"/>
  <c r="AE34" i="7"/>
  <c r="AI34" i="7"/>
  <c r="AK32" i="7"/>
  <c r="AK34" i="7" s="1"/>
  <c r="AJ32" i="7"/>
  <c r="AJ34" i="7" s="1"/>
  <c r="AI32" i="7"/>
  <c r="AH32" i="7"/>
  <c r="AH34" i="7" s="1"/>
  <c r="AG32" i="7"/>
  <c r="AG34" i="7" s="1"/>
  <c r="AF32" i="7"/>
  <c r="AF34" i="7" s="1"/>
  <c r="AE32" i="7"/>
  <c r="AD32" i="7"/>
  <c r="AD34" i="7" s="1"/>
  <c r="AC32" i="7"/>
  <c r="AC34" i="7" s="1"/>
  <c r="AB32" i="7"/>
  <c r="AB34" i="7" s="1"/>
  <c r="AA32" i="7"/>
  <c r="Z32" i="7"/>
  <c r="Z34" i="7" s="1"/>
  <c r="Y32" i="7"/>
  <c r="Y34" i="7" s="1"/>
  <c r="X32" i="7"/>
  <c r="X34" i="7" s="1"/>
  <c r="W32" i="7"/>
  <c r="V32" i="7"/>
  <c r="V34" i="7" s="1"/>
  <c r="U32" i="7"/>
  <c r="U34" i="7" s="1"/>
  <c r="T32" i="7"/>
  <c r="T34" i="7" s="1"/>
  <c r="S32" i="7"/>
  <c r="R32" i="7"/>
  <c r="R34" i="7" s="1"/>
  <c r="Q32" i="7"/>
  <c r="Q34" i="7" s="1"/>
  <c r="P32" i="7"/>
  <c r="P34" i="7" s="1"/>
  <c r="O32" i="7"/>
  <c r="N32" i="7"/>
  <c r="N34" i="7" s="1"/>
  <c r="M32" i="7"/>
  <c r="M34" i="7" s="1"/>
  <c r="L32" i="7"/>
  <c r="L34" i="7" s="1"/>
  <c r="K32" i="7"/>
  <c r="J32" i="7"/>
  <c r="J34" i="7" s="1"/>
  <c r="I32" i="7"/>
  <c r="I34" i="7" s="1"/>
  <c r="H32" i="7"/>
  <c r="H34" i="7" s="1"/>
  <c r="G32" i="7"/>
  <c r="F32" i="7"/>
  <c r="F34" i="7" s="1"/>
  <c r="D32" i="7"/>
  <c r="C32" i="7"/>
  <c r="C34" i="7" s="1"/>
  <c r="B32" i="7"/>
  <c r="B34" i="7" s="1"/>
  <c r="AL34" i="7" s="1"/>
  <c r="AR34" i="7" l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8" i="7"/>
  <c r="AO6" i="7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8" i="7" l="1"/>
  <c r="AP34" i="7" s="1"/>
  <c r="AP6" i="7"/>
  <c r="AQ34" i="7"/>
  <c r="AR32" i="7"/>
  <c r="AP32" i="7"/>
  <c r="AQ32" i="7"/>
  <c r="AM61" i="4" l="1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/>
  <c r="AM16" i="4"/>
  <c r="AM7" i="4"/>
  <c r="AM10" i="4" l="1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<sst xmlns="http://schemas.openxmlformats.org/spreadsheetml/2006/main" count="422" uniqueCount="56">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</sst>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6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3"/>
  <sheetViews>
    <sheetView tabSelected="1" view="pageBreakPreview" topLeftCell="A44" zoomScale="80" zoomScaleNormal="70" zoomScaleSheetLayoutView="80" workbookViewId="0">
      <selection activeCell="J59" sqref="J59"/>
    </sheetView>
  </sheetViews>
  <sheetFormatPr defaultRowHeight="16.5" x14ac:dyDescent="0.3"/>
  <cols>
    <col min="2" max="2" width="12.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2" width="9" customWidth="1"/>
    <col min="23" max="41" width="11.75" customWidth="1"/>
  </cols>
  <sheetData>
    <row r="1" spans="1:42" s="20" customFormat="1" ht="45.75" hidden="1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  <c r="AP3" s="110" t="s">
        <v>54</v>
      </c>
    </row>
    <row r="4" spans="1:42" ht="35.1" hidden="1" customHeight="1" x14ac:dyDescent="0.3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 t="shared" ref="AD22:AE22" si="6">SUM(AD5:AD21)</f>
        <v>17076.810000000001</v>
      </c>
      <c r="AE22" s="27">
        <f t="shared" si="6"/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customHeight="1" thickBot="1" x14ac:dyDescent="0.35">
      <c r="A26" s="124" t="s">
        <v>53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</row>
    <row r="27" spans="1:41" ht="34.5" customHeight="1" thickBot="1" x14ac:dyDescent="0.35">
      <c r="A27" s="125" t="s">
        <v>40</v>
      </c>
      <c r="B27" s="127" t="s">
        <v>19</v>
      </c>
      <c r="C27" s="128"/>
      <c r="D27" s="129"/>
      <c r="E27" s="130" t="s">
        <v>24</v>
      </c>
      <c r="F27" s="130"/>
      <c r="G27" s="130"/>
      <c r="H27" s="127" t="s">
        <v>25</v>
      </c>
      <c r="I27" s="128"/>
      <c r="J27" s="129"/>
      <c r="K27" s="130" t="s">
        <v>26</v>
      </c>
      <c r="L27" s="130"/>
      <c r="M27" s="130"/>
      <c r="N27" s="127" t="s">
        <v>27</v>
      </c>
      <c r="O27" s="128"/>
      <c r="P27" s="129"/>
      <c r="Q27" s="130" t="s">
        <v>28</v>
      </c>
      <c r="R27" s="130"/>
      <c r="S27" s="130"/>
      <c r="T27" s="131" t="s">
        <v>33</v>
      </c>
      <c r="U27" s="132"/>
      <c r="V27" s="133"/>
      <c r="W27" s="134" t="s">
        <v>34</v>
      </c>
      <c r="X27" s="134"/>
      <c r="Y27" s="134"/>
      <c r="Z27" s="131" t="s">
        <v>35</v>
      </c>
      <c r="AA27" s="132"/>
      <c r="AB27" s="133"/>
      <c r="AC27" s="134" t="s">
        <v>36</v>
      </c>
      <c r="AD27" s="134"/>
      <c r="AE27" s="134"/>
      <c r="AF27" s="131" t="s">
        <v>37</v>
      </c>
      <c r="AG27" s="132"/>
      <c r="AH27" s="133"/>
      <c r="AI27" s="134" t="s">
        <v>38</v>
      </c>
      <c r="AJ27" s="134"/>
      <c r="AK27" s="134"/>
      <c r="AL27" s="135" t="s">
        <v>30</v>
      </c>
      <c r="AM27" s="136"/>
      <c r="AN27" s="137"/>
      <c r="AO27" s="138"/>
    </row>
    <row r="28" spans="1:41" ht="35.1" customHeight="1" x14ac:dyDescent="0.3">
      <c r="A28" s="126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customHeight="1" x14ac:dyDescent="0.3">
      <c r="A29" s="28" t="s">
        <v>1</v>
      </c>
      <c r="B29" s="36">
        <v>17952.086123602247</v>
      </c>
      <c r="C29" s="3">
        <v>5955.13</v>
      </c>
      <c r="D29" s="37">
        <v>11996.956123602249</v>
      </c>
      <c r="E29" s="6">
        <v>7489.5511569594892</v>
      </c>
      <c r="F29" s="3">
        <v>662.72</v>
      </c>
      <c r="G29" s="4">
        <v>6826.8311569594898</v>
      </c>
      <c r="H29" s="112">
        <v>17268.026775678765</v>
      </c>
      <c r="I29" s="114">
        <v>3119.77</v>
      </c>
      <c r="J29" s="115">
        <v>14148.256775678765</v>
      </c>
      <c r="K29" s="112">
        <v>18117.222159261335</v>
      </c>
      <c r="L29" s="114">
        <v>2428.13</v>
      </c>
      <c r="M29" s="115">
        <v>15689.092159261336</v>
      </c>
      <c r="N29" s="36">
        <v>14024.346262938909</v>
      </c>
      <c r="O29" s="3">
        <v>2370.96</v>
      </c>
      <c r="P29" s="37">
        <v>11653.38626293891</v>
      </c>
      <c r="Q29" s="36">
        <v>10358.127929716389</v>
      </c>
      <c r="R29" s="3">
        <v>1090.04</v>
      </c>
      <c r="S29" s="37">
        <v>9268.0879297163901</v>
      </c>
      <c r="T29" s="101">
        <v>14237.790523981685</v>
      </c>
      <c r="U29" s="102">
        <v>2281.5100000000002</v>
      </c>
      <c r="V29" s="105">
        <v>11956.280523981684</v>
      </c>
      <c r="W29" s="6">
        <v>14961.604260813503</v>
      </c>
      <c r="X29" s="3">
        <v>2976.89</v>
      </c>
      <c r="Y29" s="4">
        <v>11984.714260813504</v>
      </c>
      <c r="Z29" s="36">
        <v>18460.115104028235</v>
      </c>
      <c r="AA29" s="3">
        <v>1264.21</v>
      </c>
      <c r="AB29" s="105">
        <v>17195.905104028232</v>
      </c>
      <c r="AC29" s="6">
        <v>18290.711480188202</v>
      </c>
      <c r="AD29" s="3">
        <v>1580.28</v>
      </c>
      <c r="AE29" s="4">
        <v>16710.431480188203</v>
      </c>
      <c r="AF29" s="36">
        <v>28667.401760395667</v>
      </c>
      <c r="AG29" s="3">
        <v>5269.3</v>
      </c>
      <c r="AH29" s="37">
        <v>23398.101760395668</v>
      </c>
      <c r="AI29" s="6">
        <v>19818.889972033128</v>
      </c>
      <c r="AJ29" s="3">
        <v>8688.41</v>
      </c>
      <c r="AK29" s="4">
        <v>11130.479972033128</v>
      </c>
      <c r="AL29" s="36">
        <f>B29+E29+H29+K29+N29+Q29+T29+W29+Z29+AC29+AF29+AI29</f>
        <v>199645.87350959756</v>
      </c>
      <c r="AM29" s="5">
        <f>AL29/$AL$46*100</f>
        <v>12.024304614400252</v>
      </c>
      <c r="AN29" s="6">
        <f>C29+F29+I29+L29+O29+R29+U29+X29+AA29+AD29+AG29+AJ29</f>
        <v>37687.35</v>
      </c>
      <c r="AO29" s="25">
        <f>AK29+AH29+AE29+AB29+Y29+V29+S29+P29+M29+J29+G29+D29</f>
        <v>161958.52350959755</v>
      </c>
    </row>
    <row r="30" spans="1:41" ht="30" customHeight="1" x14ac:dyDescent="0.3">
      <c r="A30" s="29" t="s">
        <v>2</v>
      </c>
      <c r="B30" s="36">
        <v>2848.8548353263668</v>
      </c>
      <c r="C30" s="3">
        <v>1177.3599999999999</v>
      </c>
      <c r="D30" s="37">
        <v>1671.4948353263667</v>
      </c>
      <c r="E30" s="6">
        <v>2954.3164804422731</v>
      </c>
      <c r="F30" s="3">
        <v>508.35</v>
      </c>
      <c r="G30" s="4">
        <v>2445.9664804422732</v>
      </c>
      <c r="H30" s="112">
        <v>6633.2190316914875</v>
      </c>
      <c r="I30" s="114">
        <v>1759.79</v>
      </c>
      <c r="J30" s="115">
        <v>4873.4290316914876</v>
      </c>
      <c r="K30" s="112">
        <v>8458.8639884023742</v>
      </c>
      <c r="L30" s="114">
        <v>3462.2</v>
      </c>
      <c r="M30" s="115">
        <v>4996.6639884023743</v>
      </c>
      <c r="N30" s="36">
        <v>4392.8820984402546</v>
      </c>
      <c r="O30" s="3">
        <v>1223.2</v>
      </c>
      <c r="P30" s="37">
        <v>3169.6820984402543</v>
      </c>
      <c r="Q30" s="36">
        <v>4179.7546979157696</v>
      </c>
      <c r="R30" s="3">
        <v>1695.85</v>
      </c>
      <c r="S30" s="37">
        <v>2483.9046979157692</v>
      </c>
      <c r="T30" s="101">
        <v>4876.5488299166664</v>
      </c>
      <c r="U30" s="102">
        <v>972.28</v>
      </c>
      <c r="V30" s="105">
        <v>3904.2688299166662</v>
      </c>
      <c r="W30" s="6">
        <v>2481.711798974432</v>
      </c>
      <c r="X30" s="3">
        <v>692.37</v>
      </c>
      <c r="Y30" s="4">
        <v>1789.3417989744321</v>
      </c>
      <c r="Z30" s="36">
        <v>3767.9051542662746</v>
      </c>
      <c r="AA30" s="3">
        <v>2348.5700000000002</v>
      </c>
      <c r="AB30" s="105">
        <v>1419.3351542662745</v>
      </c>
      <c r="AC30" s="6">
        <v>9143.4706657909828</v>
      </c>
      <c r="AD30" s="3">
        <v>3193.31</v>
      </c>
      <c r="AE30" s="4">
        <v>5950.1606657909833</v>
      </c>
      <c r="AF30" s="36">
        <v>7484.4146298054102</v>
      </c>
      <c r="AG30" s="3">
        <v>3188.76</v>
      </c>
      <c r="AH30" s="37">
        <v>4295.6546298054109</v>
      </c>
      <c r="AI30" s="6">
        <v>7514.4716143651513</v>
      </c>
      <c r="AJ30" s="3">
        <v>2301.4899999999998</v>
      </c>
      <c r="AK30" s="4">
        <v>5212.9816143651515</v>
      </c>
      <c r="AL30" s="36">
        <f t="shared" ref="AL30:AL45" si="7">B30+E30+H30+K30+N30+Q30+T30+W30+Z30+AC30+AF30+AI30</f>
        <v>64736.413825337448</v>
      </c>
      <c r="AM30" s="5">
        <f t="shared" ref="AM30:AM46" si="8">AL30/$AL$46*100</f>
        <v>3.8989554143843046</v>
      </c>
      <c r="AN30" s="6">
        <f t="shared" ref="AN30:AN45" si="9">C30+F30+I30+L30+O30+R30+U30+X30+AA30+AD30+AG30+AJ30</f>
        <v>22523.53</v>
      </c>
      <c r="AO30" s="25">
        <f t="shared" ref="AO30:AO45" si="10">AK30+AH30+AE30+AB30+Y30+V30+S30+P30+M30+J30+G30+D30</f>
        <v>42212.883825337434</v>
      </c>
    </row>
    <row r="31" spans="1:41" ht="30" customHeight="1" x14ac:dyDescent="0.3">
      <c r="A31" s="29" t="s">
        <v>3</v>
      </c>
      <c r="B31" s="36">
        <v>4205.9385942085883</v>
      </c>
      <c r="C31" s="3">
        <v>254.97</v>
      </c>
      <c r="D31" s="37">
        <v>3950.968594208588</v>
      </c>
      <c r="E31" s="6">
        <v>2747.2624786331749</v>
      </c>
      <c r="F31" s="3">
        <v>496.41</v>
      </c>
      <c r="G31" s="4">
        <v>2250.852478633175</v>
      </c>
      <c r="H31" s="112">
        <v>4117.866945130505</v>
      </c>
      <c r="I31" s="114">
        <v>424.42</v>
      </c>
      <c r="J31" s="115">
        <v>3693.4469451305049</v>
      </c>
      <c r="K31" s="112">
        <v>6409.421277554331</v>
      </c>
      <c r="L31" s="114">
        <v>988.45</v>
      </c>
      <c r="M31" s="115">
        <v>5420.9712775543312</v>
      </c>
      <c r="N31" s="36">
        <v>7987.5699726566354</v>
      </c>
      <c r="O31" s="3">
        <v>468.35</v>
      </c>
      <c r="P31" s="37">
        <v>7519.2199726566359</v>
      </c>
      <c r="Q31" s="36">
        <v>8207.1164007577827</v>
      </c>
      <c r="R31" s="3">
        <v>865.67</v>
      </c>
      <c r="S31" s="37">
        <v>7341.4464007577835</v>
      </c>
      <c r="T31" s="101">
        <v>3992.8767586313975</v>
      </c>
      <c r="U31" s="102">
        <v>571.20000000000005</v>
      </c>
      <c r="V31" s="105">
        <v>3421.6767586313972</v>
      </c>
      <c r="W31" s="6">
        <v>3997.7910074361066</v>
      </c>
      <c r="X31" s="3">
        <v>903.36</v>
      </c>
      <c r="Y31" s="4">
        <v>3094.4310074361065</v>
      </c>
      <c r="Z31" s="36">
        <v>8466.3108949576272</v>
      </c>
      <c r="AA31" s="3">
        <v>2009.3</v>
      </c>
      <c r="AB31" s="105">
        <v>6457.010894957627</v>
      </c>
      <c r="AC31" s="6">
        <v>6336.1541975459722</v>
      </c>
      <c r="AD31" s="3">
        <v>913.25</v>
      </c>
      <c r="AE31" s="4">
        <v>5422.9041975459722</v>
      </c>
      <c r="AF31" s="36">
        <v>3880.1199006435054</v>
      </c>
      <c r="AG31" s="3">
        <v>526.13</v>
      </c>
      <c r="AH31" s="37">
        <v>3353.9899006435053</v>
      </c>
      <c r="AI31" s="6">
        <v>17032.512469150592</v>
      </c>
      <c r="AJ31" s="3">
        <v>2298.41</v>
      </c>
      <c r="AK31" s="4">
        <v>14734.102469150592</v>
      </c>
      <c r="AL31" s="36">
        <f t="shared" si="7"/>
        <v>77380.940897306209</v>
      </c>
      <c r="AM31" s="5">
        <f t="shared" si="8"/>
        <v>4.6605120774178328</v>
      </c>
      <c r="AN31" s="6">
        <f t="shared" si="9"/>
        <v>10719.92</v>
      </c>
      <c r="AO31" s="25">
        <f t="shared" si="10"/>
        <v>66661.020897306211</v>
      </c>
    </row>
    <row r="32" spans="1:41" ht="30" customHeight="1" x14ac:dyDescent="0.3">
      <c r="A32" s="28" t="s">
        <v>4</v>
      </c>
      <c r="B32" s="36">
        <v>3308.0927322391817</v>
      </c>
      <c r="C32" s="3">
        <v>367.82</v>
      </c>
      <c r="D32" s="37">
        <v>2940.2727322391816</v>
      </c>
      <c r="E32" s="6">
        <v>11553.00255031392</v>
      </c>
      <c r="F32" s="3">
        <v>447.25</v>
      </c>
      <c r="G32" s="4">
        <v>11105.75255031392</v>
      </c>
      <c r="H32" s="112">
        <v>21314.468063719876</v>
      </c>
      <c r="I32" s="114">
        <v>3169.56</v>
      </c>
      <c r="J32" s="115">
        <v>18144.908063719879</v>
      </c>
      <c r="K32" s="112">
        <v>13626.508377900394</v>
      </c>
      <c r="L32" s="114">
        <v>2154.0500000000002</v>
      </c>
      <c r="M32" s="115">
        <v>11472.458377900393</v>
      </c>
      <c r="N32" s="36">
        <v>6719.2053489674672</v>
      </c>
      <c r="O32" s="3">
        <v>823.11</v>
      </c>
      <c r="P32" s="37">
        <v>5896.0953489674675</v>
      </c>
      <c r="Q32" s="36">
        <v>5074.8977599794562</v>
      </c>
      <c r="R32" s="3">
        <v>1371.71</v>
      </c>
      <c r="S32" s="37">
        <v>3703.1877599794557</v>
      </c>
      <c r="T32" s="101">
        <v>16565.783499373247</v>
      </c>
      <c r="U32" s="102">
        <v>6137.31</v>
      </c>
      <c r="V32" s="105">
        <v>10428.473499373247</v>
      </c>
      <c r="W32" s="6">
        <v>11517.088871342445</v>
      </c>
      <c r="X32" s="3">
        <v>711.9</v>
      </c>
      <c r="Y32" s="4">
        <v>10805.188871342445</v>
      </c>
      <c r="Z32" s="36">
        <v>4424.0719375511871</v>
      </c>
      <c r="AA32" s="3">
        <v>1449.82</v>
      </c>
      <c r="AB32" s="105">
        <v>2974.2519375511874</v>
      </c>
      <c r="AC32" s="6">
        <v>39984.162738850981</v>
      </c>
      <c r="AD32" s="3">
        <v>2620.0700000000002</v>
      </c>
      <c r="AE32" s="4">
        <v>37364.092738850981</v>
      </c>
      <c r="AF32" s="36">
        <v>28485.65391212637</v>
      </c>
      <c r="AG32" s="3">
        <v>3853.66</v>
      </c>
      <c r="AH32" s="37">
        <v>24631.993912126371</v>
      </c>
      <c r="AI32" s="6">
        <v>17468.847386402638</v>
      </c>
      <c r="AJ32" s="3">
        <v>7216.92</v>
      </c>
      <c r="AK32" s="4">
        <v>10251.92738640264</v>
      </c>
      <c r="AL32" s="36">
        <f t="shared" si="7"/>
        <v>180041.78317876716</v>
      </c>
      <c r="AM32" s="5">
        <f t="shared" si="8"/>
        <v>10.843586226976177</v>
      </c>
      <c r="AN32" s="6">
        <f t="shared" si="9"/>
        <v>30323.18</v>
      </c>
      <c r="AO32" s="25">
        <f t="shared" si="10"/>
        <v>149718.60317876717</v>
      </c>
    </row>
    <row r="33" spans="1:41" ht="30" customHeight="1" x14ac:dyDescent="0.3">
      <c r="A33" s="29" t="s">
        <v>5</v>
      </c>
      <c r="B33" s="36">
        <v>3945.8950119002084</v>
      </c>
      <c r="C33" s="3">
        <v>114.65</v>
      </c>
      <c r="D33" s="37">
        <v>3831.2450119002083</v>
      </c>
      <c r="E33" s="6">
        <v>2067.9127633837006</v>
      </c>
      <c r="F33" s="3">
        <v>238.85</v>
      </c>
      <c r="G33" s="4">
        <v>1829.0627633837005</v>
      </c>
      <c r="H33" s="112">
        <v>3408.6344656755555</v>
      </c>
      <c r="I33" s="114">
        <v>160.79</v>
      </c>
      <c r="J33" s="115">
        <v>3247.8444656755555</v>
      </c>
      <c r="K33" s="112">
        <v>2437.8763703165209</v>
      </c>
      <c r="L33" s="114">
        <v>204.22</v>
      </c>
      <c r="M33" s="115">
        <v>2233.6563703165211</v>
      </c>
      <c r="N33" s="36">
        <v>4790.5902633670203</v>
      </c>
      <c r="O33" s="3">
        <v>176.45</v>
      </c>
      <c r="P33" s="37">
        <v>4614.1402633670205</v>
      </c>
      <c r="Q33" s="36">
        <v>1102.2439413684888</v>
      </c>
      <c r="R33" s="3">
        <v>273.02999999999997</v>
      </c>
      <c r="S33" s="37">
        <v>829.21394136848869</v>
      </c>
      <c r="T33" s="101">
        <v>1163.5365882811607</v>
      </c>
      <c r="U33" s="102">
        <v>151.15</v>
      </c>
      <c r="V33" s="105">
        <v>1012.3865882811607</v>
      </c>
      <c r="W33" s="6">
        <v>1599.3134187538317</v>
      </c>
      <c r="X33" s="3">
        <v>778.18</v>
      </c>
      <c r="Y33" s="4">
        <v>821.13341875383151</v>
      </c>
      <c r="Z33" s="36">
        <v>7861.445698690608</v>
      </c>
      <c r="AA33" s="3">
        <v>4887.38</v>
      </c>
      <c r="AB33" s="105">
        <v>2974.065698690607</v>
      </c>
      <c r="AC33" s="6">
        <v>1600.9367676179818</v>
      </c>
      <c r="AD33" s="3">
        <v>133.72</v>
      </c>
      <c r="AE33" s="4">
        <v>1467.2167676179818</v>
      </c>
      <c r="AF33" s="36">
        <v>6937.5290969369053</v>
      </c>
      <c r="AG33" s="3">
        <v>511.71</v>
      </c>
      <c r="AH33" s="37">
        <v>6425.8190969369052</v>
      </c>
      <c r="AI33" s="6">
        <v>5987.8990341621802</v>
      </c>
      <c r="AJ33" s="3">
        <v>1233.5</v>
      </c>
      <c r="AK33" s="4">
        <v>4754.3990341621802</v>
      </c>
      <c r="AL33" s="36">
        <f t="shared" si="7"/>
        <v>42903.813420454164</v>
      </c>
      <c r="AM33" s="5">
        <f t="shared" si="8"/>
        <v>2.5840179544814594</v>
      </c>
      <c r="AN33" s="6">
        <f t="shared" si="9"/>
        <v>8863.630000000001</v>
      </c>
      <c r="AO33" s="25">
        <f t="shared" si="10"/>
        <v>34040.183420454159</v>
      </c>
    </row>
    <row r="34" spans="1:41" ht="30" customHeight="1" x14ac:dyDescent="0.3">
      <c r="A34" s="29" t="s">
        <v>6</v>
      </c>
      <c r="B34" s="36">
        <v>5418.3425100930408</v>
      </c>
      <c r="C34" s="3">
        <v>596.87</v>
      </c>
      <c r="D34" s="37">
        <v>4821.4725100930409</v>
      </c>
      <c r="E34" s="6">
        <v>2071.7372902060611</v>
      </c>
      <c r="F34" s="3">
        <v>1678.95</v>
      </c>
      <c r="G34" s="4">
        <v>392.78729020606085</v>
      </c>
      <c r="H34" s="112">
        <v>4326.5337213911916</v>
      </c>
      <c r="I34" s="114">
        <v>314.47000000000003</v>
      </c>
      <c r="J34" s="115">
        <v>4012.0637213911918</v>
      </c>
      <c r="K34" s="112">
        <v>4825.2105273171828</v>
      </c>
      <c r="L34" s="114">
        <v>1795.99</v>
      </c>
      <c r="M34" s="115">
        <v>3029.220527317183</v>
      </c>
      <c r="N34" s="36">
        <v>1209.3865584028599</v>
      </c>
      <c r="O34" s="3">
        <v>630.12</v>
      </c>
      <c r="P34" s="37">
        <v>579.2665584028598</v>
      </c>
      <c r="Q34" s="36">
        <v>5096.1952731764104</v>
      </c>
      <c r="R34" s="3">
        <v>646.66999999999996</v>
      </c>
      <c r="S34" s="37">
        <v>4449.5252731764103</v>
      </c>
      <c r="T34" s="101">
        <v>1979.2701590356355</v>
      </c>
      <c r="U34" s="102">
        <v>282.18</v>
      </c>
      <c r="V34" s="105">
        <v>1697.0901590356357</v>
      </c>
      <c r="W34" s="6">
        <v>1427.1263684633118</v>
      </c>
      <c r="X34" s="3">
        <v>122.09</v>
      </c>
      <c r="Y34" s="4">
        <v>1305.0363684633119</v>
      </c>
      <c r="Z34" s="36">
        <v>8049.1125032925538</v>
      </c>
      <c r="AA34" s="3">
        <v>1321.79</v>
      </c>
      <c r="AB34" s="105">
        <v>6727.3225032925538</v>
      </c>
      <c r="AC34" s="6">
        <v>4040.090316514963</v>
      </c>
      <c r="AD34" s="3">
        <v>207.09</v>
      </c>
      <c r="AE34" s="4">
        <v>3833.0003165149628</v>
      </c>
      <c r="AF34" s="36">
        <v>725.64533751123122</v>
      </c>
      <c r="AG34" s="3">
        <v>220.34</v>
      </c>
      <c r="AH34" s="37">
        <v>505.30533751123113</v>
      </c>
      <c r="AI34" s="6">
        <v>8789.8569174742534</v>
      </c>
      <c r="AJ34" s="3">
        <v>2246.5500000000002</v>
      </c>
      <c r="AK34" s="4">
        <v>6543.3069174742532</v>
      </c>
      <c r="AL34" s="36">
        <f t="shared" si="7"/>
        <v>47958.507482878696</v>
      </c>
      <c r="AM34" s="5">
        <f t="shared" si="8"/>
        <v>2.8884529025760468</v>
      </c>
      <c r="AN34" s="6">
        <f t="shared" si="9"/>
        <v>10063.11</v>
      </c>
      <c r="AO34" s="25">
        <f t="shared" si="10"/>
        <v>37895.397482878689</v>
      </c>
    </row>
    <row r="35" spans="1:41" ht="30" customHeight="1" x14ac:dyDescent="0.3">
      <c r="A35" s="29" t="s">
        <v>7</v>
      </c>
      <c r="B35" s="36">
        <v>2543.5245429220467</v>
      </c>
      <c r="C35" s="3">
        <v>93.24</v>
      </c>
      <c r="D35" s="37">
        <v>2450.284542922047</v>
      </c>
      <c r="E35" s="6">
        <v>581.50525106236751</v>
      </c>
      <c r="F35" s="3">
        <v>366.98</v>
      </c>
      <c r="G35" s="4">
        <v>214.52525106236746</v>
      </c>
      <c r="H35" s="112">
        <v>3192.5719999938742</v>
      </c>
      <c r="I35" s="114">
        <v>727.24</v>
      </c>
      <c r="J35" s="115">
        <v>2465.3319999938744</v>
      </c>
      <c r="K35" s="112">
        <v>2032.6600813489395</v>
      </c>
      <c r="L35" s="114">
        <v>206.72</v>
      </c>
      <c r="M35" s="115">
        <v>1825.9400813489397</v>
      </c>
      <c r="N35" s="36">
        <v>1868.9373211015011</v>
      </c>
      <c r="O35" s="3">
        <v>1457.74</v>
      </c>
      <c r="P35" s="37">
        <v>411.19732110150102</v>
      </c>
      <c r="Q35" s="36">
        <v>1501.6630226553739</v>
      </c>
      <c r="R35" s="3">
        <v>344</v>
      </c>
      <c r="S35" s="37">
        <v>1157.6630226553739</v>
      </c>
      <c r="T35" s="101">
        <v>2383.6286226088055</v>
      </c>
      <c r="U35" s="102">
        <v>540.69000000000005</v>
      </c>
      <c r="V35" s="105">
        <v>1842.9386226088054</v>
      </c>
      <c r="W35" s="6">
        <v>787.19134956899859</v>
      </c>
      <c r="X35" s="3">
        <v>141.06</v>
      </c>
      <c r="Y35" s="4">
        <v>646.13134956899853</v>
      </c>
      <c r="Z35" s="36">
        <v>1647.5109835753765</v>
      </c>
      <c r="AA35" s="3">
        <v>141.97</v>
      </c>
      <c r="AB35" s="105">
        <v>1505.5409835753765</v>
      </c>
      <c r="AC35" s="6">
        <v>2184.5365517642531</v>
      </c>
      <c r="AD35" s="3">
        <v>801.75</v>
      </c>
      <c r="AE35" s="4">
        <v>1382.7865517642529</v>
      </c>
      <c r="AF35" s="36">
        <v>1443.1102355603909</v>
      </c>
      <c r="AG35" s="3">
        <v>228.19</v>
      </c>
      <c r="AH35" s="37">
        <v>1214.9202355603911</v>
      </c>
      <c r="AI35" s="6">
        <v>2946.799143260087</v>
      </c>
      <c r="AJ35" s="3">
        <v>1803.8</v>
      </c>
      <c r="AK35" s="4">
        <v>1142.9991432600871</v>
      </c>
      <c r="AL35" s="36">
        <f t="shared" si="7"/>
        <v>23113.639105422015</v>
      </c>
      <c r="AM35" s="5">
        <f t="shared" si="8"/>
        <v>1.3920920701501371</v>
      </c>
      <c r="AN35" s="6">
        <f t="shared" si="9"/>
        <v>6853.3799999999992</v>
      </c>
      <c r="AO35" s="25">
        <f t="shared" si="10"/>
        <v>16260.259105422014</v>
      </c>
    </row>
    <row r="36" spans="1:41" ht="30" customHeight="1" x14ac:dyDescent="0.3">
      <c r="A36" s="29" t="s">
        <v>8</v>
      </c>
      <c r="B36" s="36">
        <v>1001.81</v>
      </c>
      <c r="C36" s="3">
        <v>911.18</v>
      </c>
      <c r="D36" s="37">
        <v>90.63</v>
      </c>
      <c r="E36" s="6">
        <v>576.02</v>
      </c>
      <c r="F36" s="3">
        <v>552.25</v>
      </c>
      <c r="G36" s="4">
        <v>23.77</v>
      </c>
      <c r="H36" s="112">
        <v>733.24708215876194</v>
      </c>
      <c r="I36" s="114">
        <v>600.80999999999995</v>
      </c>
      <c r="J36" s="115">
        <v>132.43708215876191</v>
      </c>
      <c r="K36" s="112">
        <v>1046.95</v>
      </c>
      <c r="L36" s="114">
        <v>1025.5</v>
      </c>
      <c r="M36" s="115">
        <v>21.45</v>
      </c>
      <c r="N36" s="36">
        <v>727.24361517481577</v>
      </c>
      <c r="O36" s="3">
        <v>637.36</v>
      </c>
      <c r="P36" s="37">
        <v>89.883615174815773</v>
      </c>
      <c r="Q36" s="36">
        <v>438.83</v>
      </c>
      <c r="R36" s="3">
        <v>337.09</v>
      </c>
      <c r="S36" s="37">
        <v>101.74</v>
      </c>
      <c r="T36" s="101">
        <v>464.28853425567462</v>
      </c>
      <c r="U36" s="102">
        <v>416.35</v>
      </c>
      <c r="V36" s="105">
        <v>47.938534255674597</v>
      </c>
      <c r="W36" s="6">
        <v>409.48</v>
      </c>
      <c r="X36" s="3">
        <v>364.14</v>
      </c>
      <c r="Y36" s="4">
        <v>45.34</v>
      </c>
      <c r="Z36" s="36">
        <v>524.66589280782978</v>
      </c>
      <c r="AA36" s="3">
        <v>444.83</v>
      </c>
      <c r="AB36" s="105">
        <v>79.835892807829737</v>
      </c>
      <c r="AC36" s="6">
        <v>348.42077425419637</v>
      </c>
      <c r="AD36" s="3">
        <v>152.54</v>
      </c>
      <c r="AE36" s="4">
        <v>195.88077425419635</v>
      </c>
      <c r="AF36" s="36">
        <v>221.46</v>
      </c>
      <c r="AG36" s="3">
        <v>122.54</v>
      </c>
      <c r="AH36" s="37">
        <v>98.92</v>
      </c>
      <c r="AI36" s="6">
        <v>10208.06</v>
      </c>
      <c r="AJ36" s="3">
        <v>8951.48</v>
      </c>
      <c r="AK36" s="4">
        <v>1256.58</v>
      </c>
      <c r="AL36" s="36">
        <f t="shared" si="7"/>
        <v>16700.475898651279</v>
      </c>
      <c r="AM36" s="5">
        <f t="shared" si="8"/>
        <v>1.0058390182613977</v>
      </c>
      <c r="AN36" s="6">
        <f t="shared" si="9"/>
        <v>14516.07</v>
      </c>
      <c r="AO36" s="25">
        <f t="shared" si="10"/>
        <v>2184.4058986512782</v>
      </c>
    </row>
    <row r="37" spans="1:41" ht="30" customHeight="1" x14ac:dyDescent="0.3">
      <c r="A37" s="28" t="s">
        <v>9</v>
      </c>
      <c r="B37" s="36">
        <v>20945.851651995581</v>
      </c>
      <c r="C37" s="3">
        <v>4461.8</v>
      </c>
      <c r="D37" s="37">
        <v>16484.051651995582</v>
      </c>
      <c r="E37" s="6">
        <v>26879.919296676064</v>
      </c>
      <c r="F37" s="3">
        <v>8796.44</v>
      </c>
      <c r="G37" s="4">
        <v>18083.479296676065</v>
      </c>
      <c r="H37" s="112">
        <v>58121.005752981604</v>
      </c>
      <c r="I37" s="114">
        <v>9563.3700000000008</v>
      </c>
      <c r="J37" s="115">
        <v>48557.635752981601</v>
      </c>
      <c r="K37" s="112">
        <v>48060.622640396468</v>
      </c>
      <c r="L37" s="114">
        <v>3971.91</v>
      </c>
      <c r="M37" s="115">
        <v>44088.712640396465</v>
      </c>
      <c r="N37" s="36">
        <v>29911.428890489988</v>
      </c>
      <c r="O37" s="3">
        <v>5896.65</v>
      </c>
      <c r="P37" s="37">
        <v>24014.778890489986</v>
      </c>
      <c r="Q37" s="36">
        <v>41192.998139247742</v>
      </c>
      <c r="R37" s="3">
        <v>4962.28</v>
      </c>
      <c r="S37" s="37">
        <v>36230.718139247743</v>
      </c>
      <c r="T37" s="101">
        <v>27914.660710605094</v>
      </c>
      <c r="U37" s="102">
        <v>5784.37</v>
      </c>
      <c r="V37" s="105">
        <v>22130.290710605095</v>
      </c>
      <c r="W37" s="6">
        <v>23964.504679746042</v>
      </c>
      <c r="X37" s="3">
        <v>12827.48</v>
      </c>
      <c r="Y37" s="4">
        <v>11137.024679746039</v>
      </c>
      <c r="Z37" s="36">
        <v>59410.71684393163</v>
      </c>
      <c r="AA37" s="3">
        <v>11969.17</v>
      </c>
      <c r="AB37" s="105">
        <v>47441.546843931632</v>
      </c>
      <c r="AC37" s="6">
        <v>39241.515972351015</v>
      </c>
      <c r="AD37" s="3">
        <v>7078.36</v>
      </c>
      <c r="AE37" s="4">
        <v>32163.155972351018</v>
      </c>
      <c r="AF37" s="36">
        <v>26020.281935279945</v>
      </c>
      <c r="AG37" s="3">
        <v>9449.4599999999991</v>
      </c>
      <c r="AH37" s="37">
        <v>16570.821935279946</v>
      </c>
      <c r="AI37" s="6">
        <v>90885.069457772639</v>
      </c>
      <c r="AJ37" s="3">
        <v>35083.53</v>
      </c>
      <c r="AK37" s="4">
        <v>55801.539457772647</v>
      </c>
      <c r="AL37" s="36">
        <f t="shared" si="7"/>
        <v>492548.57597147382</v>
      </c>
      <c r="AM37" s="5">
        <f t="shared" si="8"/>
        <v>29.665296911760876</v>
      </c>
      <c r="AN37" s="6">
        <f t="shared" si="9"/>
        <v>119844.82</v>
      </c>
      <c r="AO37" s="25">
        <f t="shared" si="10"/>
        <v>372703.75597147382</v>
      </c>
    </row>
    <row r="38" spans="1:41" ht="30" customHeight="1" x14ac:dyDescent="0.3">
      <c r="A38" s="29" t="s">
        <v>10</v>
      </c>
      <c r="B38" s="36">
        <v>3543.6945905228799</v>
      </c>
      <c r="C38" s="3">
        <v>1582.89</v>
      </c>
      <c r="D38" s="37">
        <v>1960.8045905228801</v>
      </c>
      <c r="E38" s="6">
        <v>2352.3563445904524</v>
      </c>
      <c r="F38" s="3">
        <v>1255.99</v>
      </c>
      <c r="G38" s="4">
        <v>1096.3663445904524</v>
      </c>
      <c r="H38" s="112">
        <v>3506.4987121732802</v>
      </c>
      <c r="I38" s="114">
        <v>1726.35</v>
      </c>
      <c r="J38" s="115">
        <v>1780.1487121732803</v>
      </c>
      <c r="K38" s="112">
        <v>5780.4904649947157</v>
      </c>
      <c r="L38" s="114">
        <v>1239.75</v>
      </c>
      <c r="M38" s="115">
        <v>4540.7404649947157</v>
      </c>
      <c r="N38" s="36">
        <v>5102.4953602328369</v>
      </c>
      <c r="O38" s="3">
        <v>1070.71</v>
      </c>
      <c r="P38" s="37">
        <v>4031.7853602328373</v>
      </c>
      <c r="Q38" s="36">
        <v>5612.5076211396445</v>
      </c>
      <c r="R38" s="3">
        <v>2965.41</v>
      </c>
      <c r="S38" s="37">
        <v>2647.0976211396442</v>
      </c>
      <c r="T38" s="101">
        <v>2829.4305782815486</v>
      </c>
      <c r="U38" s="102">
        <v>1408.38</v>
      </c>
      <c r="V38" s="105">
        <v>1421.0505782815492</v>
      </c>
      <c r="W38" s="6">
        <v>3050.0029205892788</v>
      </c>
      <c r="X38" s="3">
        <v>1733.27</v>
      </c>
      <c r="Y38" s="4">
        <v>1316.7329205892788</v>
      </c>
      <c r="Z38" s="36">
        <v>2899.2438076207104</v>
      </c>
      <c r="AA38" s="3">
        <v>1900.24</v>
      </c>
      <c r="AB38" s="105">
        <v>999.00380762071063</v>
      </c>
      <c r="AC38" s="6">
        <v>1915.0299268934677</v>
      </c>
      <c r="AD38" s="3">
        <v>1344.39</v>
      </c>
      <c r="AE38" s="4">
        <v>570.63992689346765</v>
      </c>
      <c r="AF38" s="36">
        <v>2989.7742356412241</v>
      </c>
      <c r="AG38" s="3">
        <v>1788.2</v>
      </c>
      <c r="AH38" s="37">
        <v>1201.574235641224</v>
      </c>
      <c r="AI38" s="6">
        <v>6249.0066565475845</v>
      </c>
      <c r="AJ38" s="3">
        <v>5156.45</v>
      </c>
      <c r="AK38" s="4">
        <v>1092.5566565475842</v>
      </c>
      <c r="AL38" s="36">
        <f t="shared" si="7"/>
        <v>45830.531219227632</v>
      </c>
      <c r="AM38" s="5">
        <f t="shared" si="8"/>
        <v>2.7602887970197973</v>
      </c>
      <c r="AN38" s="6">
        <f t="shared" si="9"/>
        <v>23172.03</v>
      </c>
      <c r="AO38" s="25">
        <f t="shared" si="10"/>
        <v>22658.501219227623</v>
      </c>
    </row>
    <row r="39" spans="1:41" ht="30" customHeight="1" x14ac:dyDescent="0.3">
      <c r="A39" s="29" t="s">
        <v>11</v>
      </c>
      <c r="B39" s="36">
        <v>3323.4342021173029</v>
      </c>
      <c r="C39" s="3">
        <v>2268.0300000000002</v>
      </c>
      <c r="D39" s="37">
        <v>1055.4042021173027</v>
      </c>
      <c r="E39" s="6">
        <v>4642.2491127716967</v>
      </c>
      <c r="F39" s="3">
        <v>1817.02</v>
      </c>
      <c r="G39" s="4">
        <v>2825.2291127716967</v>
      </c>
      <c r="H39" s="112">
        <v>2106.1565020816633</v>
      </c>
      <c r="I39" s="114">
        <v>1102.95</v>
      </c>
      <c r="J39" s="115">
        <v>1003.2065020816632</v>
      </c>
      <c r="K39" s="112">
        <v>2821.8105812433937</v>
      </c>
      <c r="L39" s="114">
        <v>812.23</v>
      </c>
      <c r="M39" s="115">
        <v>2009.5805812433939</v>
      </c>
      <c r="N39" s="36">
        <v>4854.25434067898</v>
      </c>
      <c r="O39" s="3">
        <v>1390.04</v>
      </c>
      <c r="P39" s="37">
        <v>3464.2143406789801</v>
      </c>
      <c r="Q39" s="36">
        <v>5324.4966513006439</v>
      </c>
      <c r="R39" s="3">
        <v>3098.5</v>
      </c>
      <c r="S39" s="37">
        <v>2225.9966513006443</v>
      </c>
      <c r="T39" s="101">
        <v>3384.9127331802952</v>
      </c>
      <c r="U39" s="102">
        <v>456.94</v>
      </c>
      <c r="V39" s="105">
        <v>2927.9727331802951</v>
      </c>
      <c r="W39" s="6">
        <v>2156.4545728768244</v>
      </c>
      <c r="X39" s="3">
        <v>1158.1199999999999</v>
      </c>
      <c r="Y39" s="4">
        <v>998.3345728768245</v>
      </c>
      <c r="Z39" s="36">
        <v>4538.9417097609876</v>
      </c>
      <c r="AA39" s="3">
        <v>1970.73</v>
      </c>
      <c r="AB39" s="105">
        <v>2568.211709760988</v>
      </c>
      <c r="AC39" s="6">
        <v>4658.1173995601039</v>
      </c>
      <c r="AD39" s="3">
        <v>1475.94</v>
      </c>
      <c r="AE39" s="4">
        <v>3182.1773995601038</v>
      </c>
      <c r="AF39" s="36">
        <v>2769.065438700703</v>
      </c>
      <c r="AG39" s="3">
        <v>919.19</v>
      </c>
      <c r="AH39" s="37">
        <v>1849.8754387007032</v>
      </c>
      <c r="AI39" s="6">
        <v>10509.513197487076</v>
      </c>
      <c r="AJ39" s="3">
        <v>4969.45</v>
      </c>
      <c r="AK39" s="4">
        <v>5540.0631974870748</v>
      </c>
      <c r="AL39" s="36">
        <f t="shared" si="7"/>
        <v>51089.406441759667</v>
      </c>
      <c r="AM39" s="5">
        <f t="shared" si="8"/>
        <v>3.077021201718396</v>
      </c>
      <c r="AN39" s="6">
        <f t="shared" si="9"/>
        <v>21439.140000000003</v>
      </c>
      <c r="AO39" s="25">
        <f t="shared" si="10"/>
        <v>29650.266441759668</v>
      </c>
    </row>
    <row r="40" spans="1:41" ht="30" customHeight="1" x14ac:dyDescent="0.3">
      <c r="A40" s="29" t="s">
        <v>12</v>
      </c>
      <c r="B40" s="36">
        <v>4825.9923727482892</v>
      </c>
      <c r="C40" s="3">
        <v>2395.02</v>
      </c>
      <c r="D40" s="37">
        <v>2430.9723727482897</v>
      </c>
      <c r="E40" s="6">
        <v>5505.0953006507361</v>
      </c>
      <c r="F40" s="3">
        <v>1079.96</v>
      </c>
      <c r="G40" s="4">
        <v>4425.135300650737</v>
      </c>
      <c r="H40" s="112">
        <v>7318.7855796636277</v>
      </c>
      <c r="I40" s="114">
        <v>3641.33</v>
      </c>
      <c r="J40" s="115">
        <v>3677.4555796636282</v>
      </c>
      <c r="K40" s="112">
        <v>4957.5354579105388</v>
      </c>
      <c r="L40" s="114">
        <v>2613.39</v>
      </c>
      <c r="M40" s="115">
        <v>2344.1454579105384</v>
      </c>
      <c r="N40" s="36">
        <v>9517.7963555567712</v>
      </c>
      <c r="O40" s="3">
        <v>1518.3</v>
      </c>
      <c r="P40" s="37">
        <v>7999.4963555567711</v>
      </c>
      <c r="Q40" s="36">
        <v>16865.845166669045</v>
      </c>
      <c r="R40" s="3">
        <v>983.52</v>
      </c>
      <c r="S40" s="37">
        <v>15882.325166669045</v>
      </c>
      <c r="T40" s="101">
        <v>6313.3163202079477</v>
      </c>
      <c r="U40" s="102">
        <v>1830.72</v>
      </c>
      <c r="V40" s="105">
        <v>4482.5963202079474</v>
      </c>
      <c r="W40" s="6">
        <v>8731.4792741543151</v>
      </c>
      <c r="X40" s="3">
        <v>823.13</v>
      </c>
      <c r="Y40" s="4">
        <v>7908.3492741543159</v>
      </c>
      <c r="Z40" s="36">
        <v>5944.0983835634906</v>
      </c>
      <c r="AA40" s="3">
        <v>813.42</v>
      </c>
      <c r="AB40" s="105">
        <v>5130.6783835634906</v>
      </c>
      <c r="AC40" s="6">
        <v>6530.8798540044963</v>
      </c>
      <c r="AD40" s="3">
        <v>849.65</v>
      </c>
      <c r="AE40" s="4">
        <v>5681.2298540044958</v>
      </c>
      <c r="AF40" s="36">
        <v>12443.836584750023</v>
      </c>
      <c r="AG40" s="3">
        <v>2728.75</v>
      </c>
      <c r="AH40" s="37">
        <v>9715.0865847500245</v>
      </c>
      <c r="AI40" s="6">
        <v>23479.199371439136</v>
      </c>
      <c r="AJ40" s="3">
        <v>19233.73</v>
      </c>
      <c r="AK40" s="4">
        <v>4245.4693714391324</v>
      </c>
      <c r="AL40" s="36">
        <f t="shared" si="7"/>
        <v>112433.86002131843</v>
      </c>
      <c r="AM40" s="5">
        <f t="shared" si="8"/>
        <v>6.7716850746939157</v>
      </c>
      <c r="AN40" s="6">
        <f t="shared" si="9"/>
        <v>38510.92</v>
      </c>
      <c r="AO40" s="25">
        <f t="shared" si="10"/>
        <v>73922.940021318427</v>
      </c>
    </row>
    <row r="41" spans="1:41" ht="30" customHeight="1" x14ac:dyDescent="0.3">
      <c r="A41" s="29" t="s">
        <v>13</v>
      </c>
      <c r="B41" s="36">
        <v>4077.9857101673119</v>
      </c>
      <c r="C41" s="3">
        <v>2756.65</v>
      </c>
      <c r="D41" s="37">
        <v>1321.3357101673121</v>
      </c>
      <c r="E41" s="6">
        <v>2987.1969800449583</v>
      </c>
      <c r="F41" s="3">
        <v>2265.31</v>
      </c>
      <c r="G41" s="4">
        <v>721.88698004495848</v>
      </c>
      <c r="H41" s="112">
        <v>2092.9145661384418</v>
      </c>
      <c r="I41" s="114">
        <v>943.74</v>
      </c>
      <c r="J41" s="115">
        <v>1149.1745661384418</v>
      </c>
      <c r="K41" s="112">
        <v>3450.3191444062772</v>
      </c>
      <c r="L41" s="114">
        <v>999.6</v>
      </c>
      <c r="M41" s="115">
        <v>2450.7191444062773</v>
      </c>
      <c r="N41" s="36">
        <v>2013.1550416682983</v>
      </c>
      <c r="O41" s="3">
        <v>1450.75</v>
      </c>
      <c r="P41" s="37">
        <v>562.40504166829828</v>
      </c>
      <c r="Q41" s="36">
        <v>3433.6935345185793</v>
      </c>
      <c r="R41" s="3">
        <v>2341.35</v>
      </c>
      <c r="S41" s="37">
        <v>1092.3435345185792</v>
      </c>
      <c r="T41" s="101">
        <v>1429.1553666928585</v>
      </c>
      <c r="U41" s="102">
        <v>754.05</v>
      </c>
      <c r="V41" s="105">
        <v>675.10536669285841</v>
      </c>
      <c r="W41" s="6">
        <v>1493.5050095495392</v>
      </c>
      <c r="X41" s="3">
        <v>666.11</v>
      </c>
      <c r="Y41" s="4">
        <v>827.39500954953928</v>
      </c>
      <c r="Z41" s="36">
        <v>1429.3174336158534</v>
      </c>
      <c r="AA41" s="3">
        <v>809.97</v>
      </c>
      <c r="AB41" s="105">
        <v>619.34743361585333</v>
      </c>
      <c r="AC41" s="6">
        <v>4623.4724709337015</v>
      </c>
      <c r="AD41" s="3">
        <v>1121.47</v>
      </c>
      <c r="AE41" s="4">
        <v>3502.0024709337017</v>
      </c>
      <c r="AF41" s="36">
        <v>5221.9097839818814</v>
      </c>
      <c r="AG41" s="3">
        <v>3484.58</v>
      </c>
      <c r="AH41" s="37">
        <v>1737.3297839818815</v>
      </c>
      <c r="AI41" s="6">
        <v>9930.7136750909867</v>
      </c>
      <c r="AJ41" s="3">
        <v>8289.26</v>
      </c>
      <c r="AK41" s="4">
        <v>1641.4536750909858</v>
      </c>
      <c r="AL41" s="36">
        <f t="shared" si="7"/>
        <v>42183.338716808692</v>
      </c>
      <c r="AM41" s="5">
        <f t="shared" si="8"/>
        <v>2.5406250851408045</v>
      </c>
      <c r="AN41" s="6">
        <f t="shared" si="9"/>
        <v>25882.839999999997</v>
      </c>
      <c r="AO41" s="25">
        <f t="shared" si="10"/>
        <v>16300.498716808686</v>
      </c>
    </row>
    <row r="42" spans="1:41" ht="30" customHeight="1" x14ac:dyDescent="0.3">
      <c r="A42" s="29" t="s">
        <v>14</v>
      </c>
      <c r="B42" s="36">
        <v>4781.5812354749105</v>
      </c>
      <c r="C42" s="3">
        <v>2931.05</v>
      </c>
      <c r="D42" s="37">
        <v>1078.60123547491</v>
      </c>
      <c r="E42" s="6">
        <v>3667.274867438141</v>
      </c>
      <c r="F42" s="3">
        <v>1913.75</v>
      </c>
      <c r="G42" s="4">
        <v>1753.5248674381405</v>
      </c>
      <c r="H42" s="112">
        <v>16038.521917599281</v>
      </c>
      <c r="I42" s="114">
        <v>2242.2600000000002</v>
      </c>
      <c r="J42" s="115">
        <v>13796.26191759928</v>
      </c>
      <c r="K42" s="112">
        <v>7027.123697911622</v>
      </c>
      <c r="L42" s="114">
        <v>1291.3800000000001</v>
      </c>
      <c r="M42" s="115">
        <v>5735.7436979116219</v>
      </c>
      <c r="N42" s="36">
        <v>7171.5079419267186</v>
      </c>
      <c r="O42" s="3">
        <v>1391.89</v>
      </c>
      <c r="P42" s="37">
        <v>5779.6179419267191</v>
      </c>
      <c r="Q42" s="36">
        <v>8420.7209913939641</v>
      </c>
      <c r="R42" s="3">
        <v>5545.92</v>
      </c>
      <c r="S42" s="37">
        <v>2874.8009913939645</v>
      </c>
      <c r="T42" s="101">
        <v>5801.5158623880379</v>
      </c>
      <c r="U42" s="102">
        <v>1387.33</v>
      </c>
      <c r="V42" s="105">
        <v>4414.1858623880389</v>
      </c>
      <c r="W42" s="6">
        <v>3059.7528078997461</v>
      </c>
      <c r="X42" s="3">
        <v>1759.56</v>
      </c>
      <c r="Y42" s="4">
        <v>1300.1928078997462</v>
      </c>
      <c r="Z42" s="36">
        <v>5962.28699885488</v>
      </c>
      <c r="AA42" s="3">
        <v>2406.52</v>
      </c>
      <c r="AB42" s="105">
        <v>3555.7669988548796</v>
      </c>
      <c r="AC42" s="6">
        <v>6113.1506456182451</v>
      </c>
      <c r="AD42" s="3">
        <v>2020.57</v>
      </c>
      <c r="AE42" s="4">
        <v>4092.5806456182454</v>
      </c>
      <c r="AF42" s="36">
        <v>9023.1150832168969</v>
      </c>
      <c r="AG42" s="3">
        <v>2535.12</v>
      </c>
      <c r="AH42" s="37">
        <v>6487.995083216897</v>
      </c>
      <c r="AI42" s="6">
        <v>17861.341961400296</v>
      </c>
      <c r="AJ42" s="3">
        <v>6788.48</v>
      </c>
      <c r="AK42" s="4">
        <v>11072.861961400295</v>
      </c>
      <c r="AL42" s="36">
        <f t="shared" si="7"/>
        <v>94927.894011122742</v>
      </c>
      <c r="AM42" s="5">
        <f t="shared" si="8"/>
        <v>5.7173328650760666</v>
      </c>
      <c r="AN42" s="6">
        <f t="shared" si="9"/>
        <v>32213.83</v>
      </c>
      <c r="AO42" s="25">
        <f t="shared" si="10"/>
        <v>61942.134011122747</v>
      </c>
    </row>
    <row r="43" spans="1:41" ht="30" customHeight="1" x14ac:dyDescent="0.3">
      <c r="A43" s="29" t="s">
        <v>15</v>
      </c>
      <c r="B43" s="36">
        <v>5793.4139728283599</v>
      </c>
      <c r="C43" s="3">
        <v>3656.29</v>
      </c>
      <c r="D43" s="37">
        <v>2137.1239728283599</v>
      </c>
      <c r="E43" s="6">
        <v>3565.2036232289711</v>
      </c>
      <c r="F43" s="3">
        <v>2667.15</v>
      </c>
      <c r="G43" s="4">
        <v>898.05362322897122</v>
      </c>
      <c r="H43" s="112">
        <v>3196.538716713324</v>
      </c>
      <c r="I43" s="114">
        <v>2027.51</v>
      </c>
      <c r="J43" s="115">
        <v>1169.0287167133242</v>
      </c>
      <c r="K43" s="112">
        <v>5788.6212137888397</v>
      </c>
      <c r="L43" s="114">
        <v>3418.07</v>
      </c>
      <c r="M43" s="115">
        <v>2370.5512137888395</v>
      </c>
      <c r="N43" s="36">
        <v>3853.6727283799269</v>
      </c>
      <c r="O43" s="3">
        <v>1933.86</v>
      </c>
      <c r="P43" s="37">
        <v>1919.812728379927</v>
      </c>
      <c r="Q43" s="36">
        <v>5323.5854725933877</v>
      </c>
      <c r="R43" s="3">
        <v>3986.89</v>
      </c>
      <c r="S43" s="37">
        <v>1336.6954725933874</v>
      </c>
      <c r="T43" s="101">
        <v>5900.4494009245427</v>
      </c>
      <c r="U43" s="102">
        <v>2178.11</v>
      </c>
      <c r="V43" s="105">
        <v>3722.339400924543</v>
      </c>
      <c r="W43" s="6">
        <v>3795.6123026924852</v>
      </c>
      <c r="X43" s="3">
        <v>1660.54</v>
      </c>
      <c r="Y43" s="4">
        <v>2135.0723026924852</v>
      </c>
      <c r="Z43" s="36">
        <v>3845.9281049924034</v>
      </c>
      <c r="AA43" s="3">
        <v>2153.7800000000002</v>
      </c>
      <c r="AB43" s="105">
        <v>1692.1481049924034</v>
      </c>
      <c r="AC43" s="6">
        <v>3638.2385267737486</v>
      </c>
      <c r="AD43" s="3">
        <v>1865.96</v>
      </c>
      <c r="AE43" s="4">
        <v>1772.2785267737484</v>
      </c>
      <c r="AF43" s="36">
        <v>7648.8265726335858</v>
      </c>
      <c r="AG43" s="3">
        <v>3458.82</v>
      </c>
      <c r="AH43" s="37">
        <v>4190.0065726335861</v>
      </c>
      <c r="AI43" s="6">
        <v>14159.88632166101</v>
      </c>
      <c r="AJ43" s="3">
        <v>8031.23</v>
      </c>
      <c r="AK43" s="4">
        <v>6128.6563216610093</v>
      </c>
      <c r="AL43" s="36">
        <f t="shared" si="7"/>
        <v>66509.976957210587</v>
      </c>
      <c r="AM43" s="5">
        <f t="shared" si="8"/>
        <v>4.0057738673561722</v>
      </c>
      <c r="AN43" s="6">
        <f t="shared" si="9"/>
        <v>37038.21</v>
      </c>
      <c r="AO43" s="25">
        <f t="shared" si="10"/>
        <v>29471.766957210581</v>
      </c>
    </row>
    <row r="44" spans="1:41" ht="30" customHeight="1" x14ac:dyDescent="0.3">
      <c r="A44" s="29" t="s">
        <v>16</v>
      </c>
      <c r="B44" s="36">
        <v>5255.8041412021985</v>
      </c>
      <c r="C44" s="3">
        <v>3746.07</v>
      </c>
      <c r="D44" s="37">
        <v>1509.7341412021988</v>
      </c>
      <c r="E44" s="6">
        <v>4440.8581958283867</v>
      </c>
      <c r="F44" s="3">
        <v>3226.58</v>
      </c>
      <c r="G44" s="4">
        <v>1214.2781958283863</v>
      </c>
      <c r="H44" s="112">
        <v>5347.6517440669086</v>
      </c>
      <c r="I44" s="114">
        <v>2278.38</v>
      </c>
      <c r="J44" s="115">
        <v>3069.2717440669089</v>
      </c>
      <c r="K44" s="112">
        <v>3760.304050462953</v>
      </c>
      <c r="L44" s="114">
        <v>1802.31</v>
      </c>
      <c r="M44" s="115">
        <v>1957.9940504629531</v>
      </c>
      <c r="N44" s="36">
        <v>4564.6230666466909</v>
      </c>
      <c r="O44" s="3">
        <v>1943.71</v>
      </c>
      <c r="P44" s="37">
        <v>2620.9130666466908</v>
      </c>
      <c r="Q44" s="36">
        <v>4411.2678831230887</v>
      </c>
      <c r="R44" s="3">
        <v>3083.48</v>
      </c>
      <c r="S44" s="37">
        <v>1327.7878831230889</v>
      </c>
      <c r="T44" s="101">
        <v>2500.8910762918249</v>
      </c>
      <c r="U44" s="102">
        <v>1435.42</v>
      </c>
      <c r="V44" s="105">
        <v>1065.4710762918248</v>
      </c>
      <c r="W44" s="6">
        <v>4076.816296950351</v>
      </c>
      <c r="X44" s="3">
        <v>1214.27</v>
      </c>
      <c r="Y44" s="4">
        <v>2862.546296950351</v>
      </c>
      <c r="Z44" s="36">
        <v>14402.215525799944</v>
      </c>
      <c r="AA44" s="3">
        <v>1369.1</v>
      </c>
      <c r="AB44" s="105">
        <v>13033.115525799943</v>
      </c>
      <c r="AC44" s="6">
        <v>8679.0983634186923</v>
      </c>
      <c r="AD44" s="3">
        <v>1477.04</v>
      </c>
      <c r="AE44" s="4">
        <v>7202.0583634186924</v>
      </c>
      <c r="AF44" s="36">
        <v>6516.035022136618</v>
      </c>
      <c r="AG44" s="3">
        <v>1902.5</v>
      </c>
      <c r="AH44" s="37">
        <v>4613.5350221366189</v>
      </c>
      <c r="AI44" s="6">
        <v>16161.67783581464</v>
      </c>
      <c r="AJ44" s="3">
        <v>9730.0400000000009</v>
      </c>
      <c r="AK44" s="4">
        <v>6431.6378358146412</v>
      </c>
      <c r="AL44" s="36">
        <f t="shared" si="7"/>
        <v>80117.243201742298</v>
      </c>
      <c r="AM44" s="5">
        <f t="shared" si="8"/>
        <v>4.8253145441417091</v>
      </c>
      <c r="AN44" s="6">
        <f t="shared" si="9"/>
        <v>33208.899999999994</v>
      </c>
      <c r="AO44" s="25">
        <f t="shared" si="10"/>
        <v>46908.343201742304</v>
      </c>
    </row>
    <row r="45" spans="1:41" ht="30" customHeight="1" thickBot="1" x14ac:dyDescent="0.35">
      <c r="A45" s="30" t="s">
        <v>17</v>
      </c>
      <c r="B45" s="38">
        <v>844.62339021999389</v>
      </c>
      <c r="C45" s="9">
        <v>209.14</v>
      </c>
      <c r="D45" s="39">
        <v>635.48339021999391</v>
      </c>
      <c r="E45" s="12">
        <v>1845.5578184810438</v>
      </c>
      <c r="F45" s="9">
        <v>243.25</v>
      </c>
      <c r="G45" s="10">
        <v>1602.3078184810438</v>
      </c>
      <c r="H45" s="116">
        <v>1060.6355524539927</v>
      </c>
      <c r="I45" s="117">
        <v>625.27</v>
      </c>
      <c r="J45" s="119">
        <v>435.36555245399256</v>
      </c>
      <c r="K45" s="116">
        <v>1586.3240585973201</v>
      </c>
      <c r="L45" s="117">
        <v>508.5</v>
      </c>
      <c r="M45" s="119">
        <v>1077.8240585973203</v>
      </c>
      <c r="N45" s="38">
        <v>2674.577378960726</v>
      </c>
      <c r="O45" s="9">
        <v>746.4</v>
      </c>
      <c r="P45" s="39">
        <v>1928.1773789607262</v>
      </c>
      <c r="Q45" s="38">
        <v>2382.3095817095073</v>
      </c>
      <c r="R45" s="9">
        <v>954.59</v>
      </c>
      <c r="S45" s="39">
        <v>1427.7195817095073</v>
      </c>
      <c r="T45" s="103">
        <v>1553.6271304132713</v>
      </c>
      <c r="U45" s="104">
        <v>248.95</v>
      </c>
      <c r="V45" s="106">
        <v>1304.6771304132715</v>
      </c>
      <c r="W45" s="12">
        <v>2475.8556725506887</v>
      </c>
      <c r="X45" s="9">
        <v>278.45</v>
      </c>
      <c r="Y45" s="10">
        <v>2197.4056725506885</v>
      </c>
      <c r="Z45" s="38">
        <v>1115.2551288305935</v>
      </c>
      <c r="AA45" s="9">
        <v>675.62</v>
      </c>
      <c r="AB45" s="106">
        <v>439.63512883059366</v>
      </c>
      <c r="AC45" s="12">
        <v>1924.860612857188</v>
      </c>
      <c r="AD45" s="9">
        <v>863.51</v>
      </c>
      <c r="AE45" s="10">
        <v>1061.350612857188</v>
      </c>
      <c r="AF45" s="38">
        <v>2493.6695448494588</v>
      </c>
      <c r="AG45" s="9">
        <v>1214.2</v>
      </c>
      <c r="AH45" s="39">
        <v>1279.4695448494588</v>
      </c>
      <c r="AI45" s="12">
        <v>2273.1900514063791</v>
      </c>
      <c r="AJ45" s="9">
        <v>1379.1</v>
      </c>
      <c r="AK45" s="10">
        <v>894.0900514063793</v>
      </c>
      <c r="AL45" s="38">
        <f t="shared" si="7"/>
        <v>22230.485921330161</v>
      </c>
      <c r="AM45" s="11">
        <f t="shared" si="8"/>
        <v>1.338901374444686</v>
      </c>
      <c r="AN45" s="12">
        <f t="shared" si="9"/>
        <v>7946.98</v>
      </c>
      <c r="AO45" s="48">
        <f t="shared" si="10"/>
        <v>14283.505921330163</v>
      </c>
    </row>
    <row r="46" spans="1:41" ht="30" customHeight="1" thickTop="1" thickBot="1" x14ac:dyDescent="0.35">
      <c r="A46" s="31" t="s">
        <v>29</v>
      </c>
      <c r="B46" s="40">
        <v>94616.925617568486</v>
      </c>
      <c r="C46" s="26">
        <v>33478.160000000003</v>
      </c>
      <c r="D46" s="41">
        <v>60366.835617568504</v>
      </c>
      <c r="E46" s="33">
        <v>85927.019510711456</v>
      </c>
      <c r="F46" s="26">
        <v>28217.21</v>
      </c>
      <c r="G46" s="27">
        <v>57709.809510711442</v>
      </c>
      <c r="H46" s="113">
        <v>159783.27712931213</v>
      </c>
      <c r="I46" s="111">
        <v>34428.01</v>
      </c>
      <c r="J46" s="118">
        <v>125355.26712931212</v>
      </c>
      <c r="K46" s="120">
        <v>140187.86409181319</v>
      </c>
      <c r="L46" s="120">
        <v>28922.400000000001</v>
      </c>
      <c r="M46" s="120">
        <v>111265.46409181319</v>
      </c>
      <c r="N46" s="40">
        <v>111383.67254559039</v>
      </c>
      <c r="O46" s="26">
        <v>25129.599999999999</v>
      </c>
      <c r="P46" s="41">
        <v>86254.072545590403</v>
      </c>
      <c r="Q46" s="40">
        <v>128926.25406726524</v>
      </c>
      <c r="R46" s="26">
        <v>34546</v>
      </c>
      <c r="S46" s="41">
        <v>94380.254067265254</v>
      </c>
      <c r="T46" s="107">
        <v>103291.68269506968</v>
      </c>
      <c r="U46" s="108">
        <v>26836.94</v>
      </c>
      <c r="V46" s="109">
        <v>76454.742695069712</v>
      </c>
      <c r="W46" s="33">
        <v>89985.290612361903</v>
      </c>
      <c r="X46" s="26">
        <v>28810.92</v>
      </c>
      <c r="Y46" s="27">
        <v>61174.370612361905</v>
      </c>
      <c r="Z46" s="40">
        <v>152749.14210614018</v>
      </c>
      <c r="AA46" s="26">
        <v>37936.42</v>
      </c>
      <c r="AB46" s="109">
        <v>114812.72210614018</v>
      </c>
      <c r="AC46" s="33">
        <v>159252.8472649382</v>
      </c>
      <c r="AD46" s="26">
        <v>27698.9</v>
      </c>
      <c r="AE46" s="27">
        <v>131553.94726493821</v>
      </c>
      <c r="AF46" s="40">
        <v>152971.84907416982</v>
      </c>
      <c r="AG46" s="26">
        <v>41401.449999999997</v>
      </c>
      <c r="AH46" s="41">
        <v>111570.39907416981</v>
      </c>
      <c r="AI46" s="33">
        <v>281276.93506546778</v>
      </c>
      <c r="AJ46" s="26">
        <v>133401.82999999999</v>
      </c>
      <c r="AK46" s="27">
        <v>147875.10506546774</v>
      </c>
      <c r="AL46" s="40">
        <f>SUM(AL29:AL45)</f>
        <v>1660352.7597804081</v>
      </c>
      <c r="AM46" s="13">
        <f t="shared" si="8"/>
        <v>100</v>
      </c>
      <c r="AN46" s="33">
        <f>SUM(AN29:AN45)</f>
        <v>480807.84000000008</v>
      </c>
      <c r="AO46" s="49">
        <f>SUM(AO29:AO45)</f>
        <v>1178772.9897804086</v>
      </c>
    </row>
    <row r="47" spans="1:41" x14ac:dyDescent="0.3">
      <c r="A47" s="98" t="s">
        <v>51</v>
      </c>
      <c r="B47" s="99">
        <f>B29+B32+B37</f>
        <v>42206.030507837007</v>
      </c>
      <c r="C47" s="99">
        <f t="shared" ref="C47:O47" si="11">C29+C32+C37</f>
        <v>10784.75</v>
      </c>
      <c r="D47" s="99">
        <f t="shared" si="11"/>
        <v>31421.280507837015</v>
      </c>
      <c r="E47" s="99">
        <f t="shared" si="11"/>
        <v>45922.473003949475</v>
      </c>
      <c r="F47" s="99">
        <f t="shared" si="11"/>
        <v>9906.41</v>
      </c>
      <c r="G47" s="99">
        <f t="shared" si="11"/>
        <v>36016.063003949472</v>
      </c>
      <c r="H47" s="99">
        <f t="shared" si="11"/>
        <v>96703.500592380238</v>
      </c>
      <c r="I47" s="99">
        <f t="shared" si="11"/>
        <v>15852.7</v>
      </c>
      <c r="J47" s="99">
        <f t="shared" si="11"/>
        <v>80850.800592380241</v>
      </c>
      <c r="K47" s="99">
        <f t="shared" si="11"/>
        <v>79804.353177558194</v>
      </c>
      <c r="L47" s="99">
        <f t="shared" si="11"/>
        <v>8554.09</v>
      </c>
      <c r="M47" s="99">
        <f t="shared" si="11"/>
        <v>71250.263177558198</v>
      </c>
      <c r="N47" s="99">
        <f t="shared" si="11"/>
        <v>50654.980502396364</v>
      </c>
      <c r="O47" s="99">
        <f t="shared" si="11"/>
        <v>9090.7199999999993</v>
      </c>
      <c r="P47" s="99">
        <f>P29+P32+P37</f>
        <v>41564.260502396362</v>
      </c>
      <c r="Q47" s="99">
        <f t="shared" ref="Q47:V47" si="12">Q29+Q32+Q37</f>
        <v>56626.023828943587</v>
      </c>
      <c r="R47" s="99">
        <f t="shared" si="12"/>
        <v>7424.03</v>
      </c>
      <c r="S47" s="99">
        <f t="shared" si="12"/>
        <v>49201.993828943589</v>
      </c>
      <c r="T47" s="99">
        <f t="shared" si="12"/>
        <v>58718.234733960024</v>
      </c>
      <c r="U47" s="99">
        <f t="shared" si="12"/>
        <v>14203.189999999999</v>
      </c>
      <c r="V47" s="99">
        <f t="shared" si="12"/>
        <v>44515.044733960021</v>
      </c>
      <c r="W47" s="99">
        <v>50443.197811901991</v>
      </c>
      <c r="X47" s="99">
        <v>16516.27</v>
      </c>
      <c r="Y47" s="99">
        <v>33926.927811901987</v>
      </c>
      <c r="Z47" s="99">
        <f t="shared" ref="Z47:AL47" si="13">Z29+Z32+Z37</f>
        <v>82294.903885511056</v>
      </c>
      <c r="AA47" s="99">
        <f t="shared" si="13"/>
        <v>14683.2</v>
      </c>
      <c r="AB47" s="99">
        <f t="shared" si="13"/>
        <v>67611.703885511059</v>
      </c>
      <c r="AC47" s="99">
        <f t="shared" si="13"/>
        <v>97516.390191390194</v>
      </c>
      <c r="AD47" s="99">
        <f t="shared" si="13"/>
        <v>11278.71</v>
      </c>
      <c r="AE47" s="99">
        <f t="shared" si="13"/>
        <v>86237.680191390202</v>
      </c>
      <c r="AF47" s="99">
        <f t="shared" si="13"/>
        <v>83173.337607801979</v>
      </c>
      <c r="AG47" s="99">
        <f t="shared" si="13"/>
        <v>18572.419999999998</v>
      </c>
      <c r="AH47" s="99">
        <f t="shared" si="13"/>
        <v>64600.917607801981</v>
      </c>
      <c r="AI47" s="99">
        <f t="shared" si="13"/>
        <v>128172.80681620841</v>
      </c>
      <c r="AJ47" s="99">
        <f t="shared" si="13"/>
        <v>50988.86</v>
      </c>
      <c r="AK47" s="99">
        <f t="shared" si="13"/>
        <v>77183.946816208423</v>
      </c>
      <c r="AL47" s="99">
        <f t="shared" si="13"/>
        <v>872236.23265983851</v>
      </c>
      <c r="AM47" s="100">
        <f>AL47/$AL$46*100</f>
        <v>52.533187753137298</v>
      </c>
      <c r="AN47" s="99">
        <f t="shared" ref="AN47:AO47" si="14">AN29+AN32+AN37</f>
        <v>187855.35</v>
      </c>
      <c r="AO47" s="99">
        <f t="shared" si="14"/>
        <v>684380.88265983853</v>
      </c>
    </row>
    <row r="48" spans="1:41" x14ac:dyDescent="0.3">
      <c r="A48" s="98" t="s">
        <v>52</v>
      </c>
      <c r="B48" s="99">
        <f>B46-B47</f>
        <v>52410.895109731478</v>
      </c>
      <c r="C48" s="99">
        <f t="shared" ref="C48:V48" si="15">C46-C47</f>
        <v>22693.410000000003</v>
      </c>
      <c r="D48" s="99">
        <f t="shared" si="15"/>
        <v>28945.555109731489</v>
      </c>
      <c r="E48" s="99">
        <f t="shared" si="15"/>
        <v>40004.546506761981</v>
      </c>
      <c r="F48" s="99">
        <f t="shared" si="15"/>
        <v>18310.8</v>
      </c>
      <c r="G48" s="99">
        <f t="shared" si="15"/>
        <v>21693.746506761971</v>
      </c>
      <c r="H48" s="99">
        <f t="shared" si="15"/>
        <v>63079.776536931895</v>
      </c>
      <c r="I48" s="99">
        <f t="shared" si="15"/>
        <v>18575.310000000001</v>
      </c>
      <c r="J48" s="99">
        <f t="shared" si="15"/>
        <v>44504.466536931883</v>
      </c>
      <c r="K48" s="99">
        <f t="shared" si="15"/>
        <v>60383.510914254992</v>
      </c>
      <c r="L48" s="99">
        <f t="shared" si="15"/>
        <v>20368.310000000001</v>
      </c>
      <c r="M48" s="99">
        <f t="shared" si="15"/>
        <v>40015.200914254994</v>
      </c>
      <c r="N48" s="99">
        <f t="shared" si="15"/>
        <v>60728.692043194031</v>
      </c>
      <c r="O48" s="99">
        <f t="shared" si="15"/>
        <v>16038.88</v>
      </c>
      <c r="P48" s="99">
        <f t="shared" si="15"/>
        <v>44689.812043194041</v>
      </c>
      <c r="Q48" s="99">
        <f t="shared" si="15"/>
        <v>72300.230238321645</v>
      </c>
      <c r="R48" s="99">
        <f t="shared" si="15"/>
        <v>27121.97</v>
      </c>
      <c r="S48" s="99">
        <f t="shared" si="15"/>
        <v>45178.260238321665</v>
      </c>
      <c r="T48" s="99">
        <f t="shared" si="15"/>
        <v>44573.447961109661</v>
      </c>
      <c r="U48" s="99">
        <f t="shared" si="15"/>
        <v>12633.75</v>
      </c>
      <c r="V48" s="99">
        <f t="shared" si="15"/>
        <v>31939.69796110969</v>
      </c>
      <c r="W48" s="99">
        <v>39542.092800459912</v>
      </c>
      <c r="X48" s="99">
        <v>12294.649999999998</v>
      </c>
      <c r="Y48" s="99">
        <v>27247.442800459918</v>
      </c>
      <c r="Z48" s="99">
        <f t="shared" ref="Z48:AL48" si="16">Z46-Z47</f>
        <v>70454.238220629122</v>
      </c>
      <c r="AA48" s="99">
        <f t="shared" si="16"/>
        <v>23253.219999999998</v>
      </c>
      <c r="AB48" s="99">
        <f t="shared" si="16"/>
        <v>47201.018220629121</v>
      </c>
      <c r="AC48" s="99">
        <f t="shared" si="16"/>
        <v>61736.457073548008</v>
      </c>
      <c r="AD48" s="99">
        <f t="shared" si="16"/>
        <v>16420.190000000002</v>
      </c>
      <c r="AE48" s="99">
        <f t="shared" si="16"/>
        <v>45316.267073548006</v>
      </c>
      <c r="AF48" s="99">
        <f t="shared" si="16"/>
        <v>69798.51146636784</v>
      </c>
      <c r="AG48" s="99">
        <f t="shared" si="16"/>
        <v>22829.03</v>
      </c>
      <c r="AH48" s="99">
        <f t="shared" si="16"/>
        <v>46969.481466367826</v>
      </c>
      <c r="AI48" s="99">
        <f t="shared" si="16"/>
        <v>153104.12824925937</v>
      </c>
      <c r="AJ48" s="99">
        <f t="shared" si="16"/>
        <v>82412.969999999987</v>
      </c>
      <c r="AK48" s="99">
        <f t="shared" si="16"/>
        <v>70691.158249259315</v>
      </c>
      <c r="AL48" s="99">
        <f t="shared" si="16"/>
        <v>788116.5271205696</v>
      </c>
      <c r="AM48" s="100">
        <f>AL48/$AL$46*100</f>
        <v>47.466812246862702</v>
      </c>
      <c r="AN48" s="99">
        <f t="shared" ref="AN48:AO48" si="17">AN46-AN47</f>
        <v>292952.49000000011</v>
      </c>
      <c r="AO48" s="99">
        <f t="shared" si="17"/>
        <v>494392.10712057003</v>
      </c>
    </row>
    <row r="51" spans="1:41" ht="32.25" thickBot="1" x14ac:dyDescent="0.35">
      <c r="A51" s="124" t="s">
        <v>55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</row>
    <row r="52" spans="1:41" ht="30" customHeight="1" thickBot="1" x14ac:dyDescent="0.35">
      <c r="A52" s="125" t="s">
        <v>40</v>
      </c>
      <c r="B52" s="127" t="s">
        <v>19</v>
      </c>
      <c r="C52" s="128"/>
      <c r="D52" s="129"/>
      <c r="E52" s="130" t="s">
        <v>24</v>
      </c>
      <c r="F52" s="130"/>
      <c r="G52" s="130"/>
      <c r="H52" s="127" t="s">
        <v>25</v>
      </c>
      <c r="I52" s="128"/>
      <c r="J52" s="129"/>
      <c r="K52" s="130" t="s">
        <v>26</v>
      </c>
      <c r="L52" s="130"/>
      <c r="M52" s="130"/>
      <c r="N52" s="127" t="s">
        <v>27</v>
      </c>
      <c r="O52" s="128"/>
      <c r="P52" s="129"/>
      <c r="Q52" s="130" t="s">
        <v>28</v>
      </c>
      <c r="R52" s="130"/>
      <c r="S52" s="130"/>
      <c r="T52" s="131" t="s">
        <v>33</v>
      </c>
      <c r="U52" s="132"/>
      <c r="V52" s="133"/>
      <c r="W52" s="134" t="s">
        <v>34</v>
      </c>
      <c r="X52" s="134"/>
      <c r="Y52" s="134"/>
      <c r="Z52" s="131" t="s">
        <v>35</v>
      </c>
      <c r="AA52" s="132"/>
      <c r="AB52" s="133"/>
      <c r="AC52" s="134" t="s">
        <v>36</v>
      </c>
      <c r="AD52" s="134"/>
      <c r="AE52" s="134"/>
      <c r="AF52" s="131" t="s">
        <v>37</v>
      </c>
      <c r="AG52" s="132"/>
      <c r="AH52" s="133"/>
      <c r="AI52" s="134" t="s">
        <v>38</v>
      </c>
      <c r="AJ52" s="134"/>
      <c r="AK52" s="134"/>
      <c r="AL52" s="135" t="s">
        <v>30</v>
      </c>
      <c r="AM52" s="136"/>
      <c r="AN52" s="137"/>
      <c r="AO52" s="138"/>
    </row>
    <row r="53" spans="1:41" ht="30" customHeight="1" x14ac:dyDescent="0.3">
      <c r="A53" s="126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717549.1772887425</v>
      </c>
      <c r="C54" s="3">
        <v>1507.92</v>
      </c>
      <c r="D54" s="37">
        <v>5667.5717728874251</v>
      </c>
      <c r="E54" s="6">
        <v>17244.659777302382</v>
      </c>
      <c r="F54" s="3">
        <v>10436.83</v>
      </c>
      <c r="G54" s="4">
        <v>6807.8297773023842</v>
      </c>
      <c r="H54" s="112"/>
      <c r="I54" s="114"/>
      <c r="J54" s="115"/>
      <c r="K54" s="112"/>
      <c r="L54" s="114"/>
      <c r="M54" s="115"/>
      <c r="N54" s="36"/>
      <c r="O54" s="3"/>
      <c r="P54" s="37"/>
      <c r="Q54" s="36"/>
      <c r="R54" s="3"/>
      <c r="S54" s="37"/>
      <c r="T54" s="101"/>
      <c r="U54" s="102"/>
      <c r="V54" s="105"/>
      <c r="W54" s="6"/>
      <c r="X54" s="3"/>
      <c r="Y54" s="4"/>
      <c r="Z54" s="36"/>
      <c r="AA54" s="3"/>
      <c r="AB54" s="105"/>
      <c r="AC54" s="6"/>
      <c r="AD54" s="3"/>
      <c r="AE54" s="4"/>
      <c r="AF54" s="36"/>
      <c r="AG54" s="3"/>
      <c r="AH54" s="37"/>
      <c r="AI54" s="6"/>
      <c r="AJ54" s="3"/>
      <c r="AK54" s="4"/>
      <c r="AL54" s="36">
        <f>B54+E54+H54+K54+N54+Q54+T54+W54+Z54+AC54+AF54+AI54</f>
        <v>734793.83706604491</v>
      </c>
      <c r="AM54" s="5">
        <f>AL54/$AL$46*100</f>
        <v>44.255284471188276</v>
      </c>
      <c r="AN54" s="6">
        <f>C54+F54+I54+L54+O54+R54+U54+X54+AA54+AD54+AG54+AJ54</f>
        <v>11944.75</v>
      </c>
      <c r="AO54" s="25">
        <f>AK54+AH54+AE54+AB54+Y54+V54+S54+P54+M54+J54+G54+D54</f>
        <v>12475.40155018981</v>
      </c>
    </row>
    <row r="55" spans="1:41" ht="30" customHeight="1" x14ac:dyDescent="0.3">
      <c r="A55" s="29" t="s">
        <v>2</v>
      </c>
      <c r="B55" s="36">
        <v>174432.67769586263</v>
      </c>
      <c r="C55" s="3">
        <v>389.65</v>
      </c>
      <c r="D55" s="37">
        <v>1354.6767769586263</v>
      </c>
      <c r="E55" s="6">
        <v>2317.0352715108938</v>
      </c>
      <c r="F55" s="3">
        <v>383.33</v>
      </c>
      <c r="G55" s="4">
        <v>1933.7052715108939</v>
      </c>
      <c r="H55" s="112"/>
      <c r="I55" s="114"/>
      <c r="J55" s="115"/>
      <c r="K55" s="112"/>
      <c r="L55" s="114"/>
      <c r="M55" s="115"/>
      <c r="N55" s="36"/>
      <c r="O55" s="3"/>
      <c r="P55" s="37"/>
      <c r="Q55" s="36"/>
      <c r="R55" s="3"/>
      <c r="S55" s="37"/>
      <c r="T55" s="101"/>
      <c r="U55" s="102"/>
      <c r="V55" s="105"/>
      <c r="W55" s="6"/>
      <c r="X55" s="3"/>
      <c r="Y55" s="4"/>
      <c r="Z55" s="36"/>
      <c r="AA55" s="3"/>
      <c r="AB55" s="105"/>
      <c r="AC55" s="6"/>
      <c r="AD55" s="3"/>
      <c r="AE55" s="4"/>
      <c r="AF55" s="36"/>
      <c r="AG55" s="3"/>
      <c r="AH55" s="37"/>
      <c r="AI55" s="6"/>
      <c r="AJ55" s="3"/>
      <c r="AK55" s="4"/>
      <c r="AL55" s="36">
        <f t="shared" ref="AL55:AL70" si="18">B55+E55+H55+K55+N55+Q55+T55+W55+Z55+AC55+AF55+AI55</f>
        <v>176749.71296737352</v>
      </c>
      <c r="AM55" s="5">
        <f t="shared" ref="AM55:AM71" si="19">AL55/$AL$46*100</f>
        <v>10.645310879041737</v>
      </c>
      <c r="AN55" s="6">
        <f t="shared" ref="AN55:AN70" si="20">C55+F55+I55+L55+O55+R55+U55+X55+AA55+AD55+AG55+AJ55</f>
        <v>772.98</v>
      </c>
      <c r="AO55" s="25">
        <f t="shared" ref="AO55:AO70" si="21">AK55+AH55+AE55+AB55+Y55+V55+S55+P55+M55+J55+G55+D55</f>
        <v>3288.3820484695202</v>
      </c>
    </row>
    <row r="56" spans="1:41" ht="30" customHeight="1" x14ac:dyDescent="0.3">
      <c r="A56" s="29" t="s">
        <v>3</v>
      </c>
      <c r="B56" s="36">
        <v>651001.17642536107</v>
      </c>
      <c r="C56" s="3">
        <v>765.7</v>
      </c>
      <c r="D56" s="37">
        <v>5744.3117642536108</v>
      </c>
      <c r="E56" s="6">
        <v>9052.4636210377485</v>
      </c>
      <c r="F56" s="3">
        <v>868.74</v>
      </c>
      <c r="G56" s="4">
        <v>8183.7236210377487</v>
      </c>
      <c r="H56" s="112"/>
      <c r="I56" s="114"/>
      <c r="J56" s="115"/>
      <c r="K56" s="112"/>
      <c r="L56" s="114"/>
      <c r="M56" s="115"/>
      <c r="N56" s="36"/>
      <c r="O56" s="3"/>
      <c r="P56" s="37"/>
      <c r="Q56" s="36"/>
      <c r="R56" s="3"/>
      <c r="S56" s="37"/>
      <c r="T56" s="101"/>
      <c r="U56" s="102"/>
      <c r="V56" s="105"/>
      <c r="W56" s="6"/>
      <c r="X56" s="3"/>
      <c r="Y56" s="4"/>
      <c r="Z56" s="36"/>
      <c r="AA56" s="3"/>
      <c r="AB56" s="105"/>
      <c r="AC56" s="6"/>
      <c r="AD56" s="3"/>
      <c r="AE56" s="4"/>
      <c r="AF56" s="36"/>
      <c r="AG56" s="3"/>
      <c r="AH56" s="37"/>
      <c r="AI56" s="6"/>
      <c r="AJ56" s="3"/>
      <c r="AK56" s="4"/>
      <c r="AL56" s="36">
        <f t="shared" si="18"/>
        <v>660053.64004639885</v>
      </c>
      <c r="AM56" s="5">
        <f t="shared" si="19"/>
        <v>39.753819551797839</v>
      </c>
      <c r="AN56" s="6">
        <f t="shared" si="20"/>
        <v>1634.44</v>
      </c>
      <c r="AO56" s="25">
        <f t="shared" si="21"/>
        <v>13928.035385291359</v>
      </c>
    </row>
    <row r="57" spans="1:41" ht="30" customHeight="1" x14ac:dyDescent="0.3">
      <c r="A57" s="28" t="s">
        <v>4</v>
      </c>
      <c r="B57" s="36">
        <v>694114.78058167733</v>
      </c>
      <c r="C57" s="3">
        <v>4625.6499999999996</v>
      </c>
      <c r="D57" s="37">
        <v>2315.4978058167735</v>
      </c>
      <c r="E57" s="6">
        <v>7599.7432714690058</v>
      </c>
      <c r="F57" s="3">
        <v>1235.5999999999999</v>
      </c>
      <c r="G57" s="4">
        <v>6364.1432714690054</v>
      </c>
      <c r="H57" s="112"/>
      <c r="I57" s="114"/>
      <c r="J57" s="115"/>
      <c r="K57" s="112"/>
      <c r="L57" s="114"/>
      <c r="M57" s="115"/>
      <c r="N57" s="36"/>
      <c r="O57" s="3"/>
      <c r="P57" s="37"/>
      <c r="Q57" s="36"/>
      <c r="R57" s="3"/>
      <c r="S57" s="37"/>
      <c r="T57" s="101"/>
      <c r="U57" s="102"/>
      <c r="V57" s="105"/>
      <c r="W57" s="6"/>
      <c r="X57" s="3"/>
      <c r="Y57" s="4"/>
      <c r="Z57" s="36"/>
      <c r="AA57" s="3"/>
      <c r="AB57" s="105"/>
      <c r="AC57" s="6"/>
      <c r="AD57" s="3"/>
      <c r="AE57" s="4"/>
      <c r="AF57" s="36"/>
      <c r="AG57" s="3"/>
      <c r="AH57" s="37"/>
      <c r="AI57" s="6"/>
      <c r="AJ57" s="3"/>
      <c r="AK57" s="4"/>
      <c r="AL57" s="36">
        <f t="shared" si="18"/>
        <v>701714.52385314635</v>
      </c>
      <c r="AM57" s="5">
        <f t="shared" si="19"/>
        <v>42.262978136402317</v>
      </c>
      <c r="AN57" s="6">
        <f t="shared" si="20"/>
        <v>5861.25</v>
      </c>
      <c r="AO57" s="25">
        <f t="shared" si="21"/>
        <v>8679.641077285778</v>
      </c>
    </row>
    <row r="58" spans="1:41" ht="30" customHeight="1" x14ac:dyDescent="0.3">
      <c r="A58" s="29" t="s">
        <v>5</v>
      </c>
      <c r="B58" s="36">
        <v>412296.29819106078</v>
      </c>
      <c r="C58" s="3">
        <v>110.82</v>
      </c>
      <c r="D58" s="37">
        <v>4012.1429819106079</v>
      </c>
      <c r="E58" s="6">
        <v>1408.0489605582916</v>
      </c>
      <c r="F58" s="3">
        <v>193.46</v>
      </c>
      <c r="G58" s="4">
        <v>1214.5889605582915</v>
      </c>
      <c r="H58" s="112"/>
      <c r="I58" s="114"/>
      <c r="J58" s="115"/>
      <c r="K58" s="112"/>
      <c r="L58" s="114"/>
      <c r="M58" s="115"/>
      <c r="N58" s="36"/>
      <c r="O58" s="3"/>
      <c r="P58" s="37"/>
      <c r="Q58" s="36"/>
      <c r="R58" s="3"/>
      <c r="S58" s="37"/>
      <c r="T58" s="101"/>
      <c r="U58" s="102"/>
      <c r="V58" s="105"/>
      <c r="W58" s="6"/>
      <c r="X58" s="3"/>
      <c r="Y58" s="4"/>
      <c r="Z58" s="36"/>
      <c r="AA58" s="3"/>
      <c r="AB58" s="105"/>
      <c r="AC58" s="6"/>
      <c r="AD58" s="3"/>
      <c r="AE58" s="4"/>
      <c r="AF58" s="36"/>
      <c r="AG58" s="3"/>
      <c r="AH58" s="37"/>
      <c r="AI58" s="6"/>
      <c r="AJ58" s="3"/>
      <c r="AK58" s="4"/>
      <c r="AL58" s="36">
        <f t="shared" si="18"/>
        <v>413704.34715161909</v>
      </c>
      <c r="AM58" s="5">
        <f t="shared" si="19"/>
        <v>24.916653687878597</v>
      </c>
      <c r="AN58" s="6">
        <f t="shared" si="20"/>
        <v>304.27999999999997</v>
      </c>
      <c r="AO58" s="25">
        <f t="shared" si="21"/>
        <v>5226.7319424688994</v>
      </c>
    </row>
    <row r="59" spans="1:41" ht="30" customHeight="1" x14ac:dyDescent="0.3">
      <c r="A59" s="29" t="s">
        <v>6</v>
      </c>
      <c r="B59" s="36">
        <v>377845.00281421898</v>
      </c>
      <c r="C59" s="3">
        <v>263.91000000000003</v>
      </c>
      <c r="D59" s="37">
        <v>3514.5400281421898</v>
      </c>
      <c r="E59" s="6">
        <v>6628.5951090792196</v>
      </c>
      <c r="F59" s="3">
        <v>350.52</v>
      </c>
      <c r="G59" s="4">
        <v>6278.0751090792191</v>
      </c>
      <c r="H59" s="112"/>
      <c r="I59" s="114"/>
      <c r="J59" s="115"/>
      <c r="K59" s="112"/>
      <c r="L59" s="114"/>
      <c r="M59" s="115"/>
      <c r="N59" s="36"/>
      <c r="O59" s="3"/>
      <c r="P59" s="37"/>
      <c r="Q59" s="36"/>
      <c r="R59" s="3"/>
      <c r="S59" s="37"/>
      <c r="T59" s="101"/>
      <c r="U59" s="102"/>
      <c r="V59" s="105"/>
      <c r="W59" s="6"/>
      <c r="X59" s="3"/>
      <c r="Y59" s="4"/>
      <c r="Z59" s="36"/>
      <c r="AA59" s="3"/>
      <c r="AB59" s="105"/>
      <c r="AC59" s="6"/>
      <c r="AD59" s="3"/>
      <c r="AE59" s="4"/>
      <c r="AF59" s="36"/>
      <c r="AG59" s="3"/>
      <c r="AH59" s="37"/>
      <c r="AI59" s="6"/>
      <c r="AJ59" s="3"/>
      <c r="AK59" s="4"/>
      <c r="AL59" s="36">
        <f t="shared" si="18"/>
        <v>384473.59792329819</v>
      </c>
      <c r="AM59" s="5">
        <f t="shared" si="19"/>
        <v>23.156139299828503</v>
      </c>
      <c r="AN59" s="6">
        <f t="shared" si="20"/>
        <v>614.43000000000006</v>
      </c>
      <c r="AO59" s="25">
        <f t="shared" si="21"/>
        <v>9792.6151372214081</v>
      </c>
    </row>
    <row r="60" spans="1:41" ht="30" customHeight="1" x14ac:dyDescent="0.3">
      <c r="A60" s="29" t="s">
        <v>7</v>
      </c>
      <c r="B60" s="36">
        <v>710854.90693209216</v>
      </c>
      <c r="C60" s="3">
        <v>686.65</v>
      </c>
      <c r="D60" s="37">
        <v>6421.8990693209216</v>
      </c>
      <c r="E60" s="6">
        <v>6659.8754942085097</v>
      </c>
      <c r="F60" s="3">
        <v>343.05</v>
      </c>
      <c r="G60" s="4">
        <v>6316.8254942085096</v>
      </c>
      <c r="H60" s="112"/>
      <c r="I60" s="114"/>
      <c r="J60" s="115"/>
      <c r="K60" s="112"/>
      <c r="L60" s="114"/>
      <c r="M60" s="115"/>
      <c r="N60" s="36"/>
      <c r="O60" s="3"/>
      <c r="P60" s="37"/>
      <c r="Q60" s="36"/>
      <c r="R60" s="3"/>
      <c r="S60" s="37"/>
      <c r="T60" s="101"/>
      <c r="U60" s="102"/>
      <c r="V60" s="105"/>
      <c r="W60" s="6"/>
      <c r="X60" s="3"/>
      <c r="Y60" s="4"/>
      <c r="Z60" s="36"/>
      <c r="AA60" s="3"/>
      <c r="AB60" s="105"/>
      <c r="AC60" s="6"/>
      <c r="AD60" s="3"/>
      <c r="AE60" s="4"/>
      <c r="AF60" s="36"/>
      <c r="AG60" s="3"/>
      <c r="AH60" s="37"/>
      <c r="AI60" s="6"/>
      <c r="AJ60" s="3"/>
      <c r="AK60" s="4"/>
      <c r="AL60" s="36">
        <f t="shared" si="18"/>
        <v>717514.78242630069</v>
      </c>
      <c r="AM60" s="5">
        <f t="shared" si="19"/>
        <v>43.214598717033873</v>
      </c>
      <c r="AN60" s="6">
        <f t="shared" si="20"/>
        <v>1029.7</v>
      </c>
      <c r="AO60" s="25">
        <f t="shared" si="21"/>
        <v>12738.724563529431</v>
      </c>
    </row>
    <row r="61" spans="1:41" ht="30" customHeight="1" x14ac:dyDescent="0.3">
      <c r="A61" s="29" t="s">
        <v>8</v>
      </c>
      <c r="B61" s="36">
        <v>268965</v>
      </c>
      <c r="C61" s="3">
        <v>2677.22</v>
      </c>
      <c r="D61" s="37">
        <v>12.43</v>
      </c>
      <c r="E61" s="6">
        <v>719.18</v>
      </c>
      <c r="F61" s="3">
        <v>715.79</v>
      </c>
      <c r="G61" s="4">
        <v>3.39</v>
      </c>
      <c r="H61" s="112"/>
      <c r="I61" s="114"/>
      <c r="J61" s="115"/>
      <c r="K61" s="112"/>
      <c r="L61" s="114"/>
      <c r="M61" s="115"/>
      <c r="N61" s="36"/>
      <c r="O61" s="3"/>
      <c r="P61" s="37"/>
      <c r="Q61" s="36"/>
      <c r="R61" s="3"/>
      <c r="S61" s="37"/>
      <c r="T61" s="101"/>
      <c r="U61" s="102"/>
      <c r="V61" s="105"/>
      <c r="W61" s="6"/>
      <c r="X61" s="3"/>
      <c r="Y61" s="4"/>
      <c r="Z61" s="36"/>
      <c r="AA61" s="3"/>
      <c r="AB61" s="105"/>
      <c r="AC61" s="6"/>
      <c r="AD61" s="3"/>
      <c r="AE61" s="4"/>
      <c r="AF61" s="36"/>
      <c r="AG61" s="3"/>
      <c r="AH61" s="37"/>
      <c r="AI61" s="6"/>
      <c r="AJ61" s="3"/>
      <c r="AK61" s="4"/>
      <c r="AL61" s="36">
        <f t="shared" si="18"/>
        <v>269684.18</v>
      </c>
      <c r="AM61" s="5">
        <f t="shared" si="19"/>
        <v>16.242583295110578</v>
      </c>
      <c r="AN61" s="6">
        <f t="shared" si="20"/>
        <v>3393.0099999999998</v>
      </c>
      <c r="AO61" s="25">
        <f t="shared" si="21"/>
        <v>15.82</v>
      </c>
    </row>
    <row r="62" spans="1:41" ht="30" customHeight="1" x14ac:dyDescent="0.3">
      <c r="A62" s="28" t="s">
        <v>9</v>
      </c>
      <c r="B62" s="36">
        <v>3083282.5856133662</v>
      </c>
      <c r="C62" s="3">
        <v>7515.29</v>
      </c>
      <c r="D62" s="37">
        <v>23317.535856133662</v>
      </c>
      <c r="E62" s="6">
        <v>34730.627740225675</v>
      </c>
      <c r="F62" s="3">
        <v>7141.29</v>
      </c>
      <c r="G62" s="4">
        <v>27589.337740225674</v>
      </c>
      <c r="H62" s="112"/>
      <c r="I62" s="114"/>
      <c r="J62" s="115"/>
      <c r="K62" s="112"/>
      <c r="L62" s="114"/>
      <c r="M62" s="115"/>
      <c r="N62" s="36"/>
      <c r="O62" s="3"/>
      <c r="P62" s="37"/>
      <c r="Q62" s="36"/>
      <c r="R62" s="3"/>
      <c r="S62" s="37"/>
      <c r="T62" s="101"/>
      <c r="U62" s="102"/>
      <c r="V62" s="105"/>
      <c r="W62" s="6"/>
      <c r="X62" s="3"/>
      <c r="Y62" s="4"/>
      <c r="Z62" s="36"/>
      <c r="AA62" s="3"/>
      <c r="AB62" s="105"/>
      <c r="AC62" s="6"/>
      <c r="AD62" s="3"/>
      <c r="AE62" s="4"/>
      <c r="AF62" s="36"/>
      <c r="AG62" s="3"/>
      <c r="AH62" s="37"/>
      <c r="AI62" s="6"/>
      <c r="AJ62" s="3"/>
      <c r="AK62" s="4"/>
      <c r="AL62" s="36">
        <f t="shared" si="18"/>
        <v>3118013.213353592</v>
      </c>
      <c r="AM62" s="5">
        <f t="shared" si="19"/>
        <v>187.79221433437846</v>
      </c>
      <c r="AN62" s="6">
        <f t="shared" si="20"/>
        <v>14656.58</v>
      </c>
      <c r="AO62" s="25">
        <f t="shared" si="21"/>
        <v>50906.873596359335</v>
      </c>
    </row>
    <row r="63" spans="1:41" ht="30" customHeight="1" x14ac:dyDescent="0.3">
      <c r="A63" s="29" t="s">
        <v>10</v>
      </c>
      <c r="B63" s="36">
        <v>457122.45992600592</v>
      </c>
      <c r="C63" s="3">
        <v>1403.15</v>
      </c>
      <c r="D63" s="37">
        <v>3168.0745992600591</v>
      </c>
      <c r="E63" s="6">
        <v>5434.196456329506</v>
      </c>
      <c r="F63" s="3">
        <v>2683.63</v>
      </c>
      <c r="G63" s="4">
        <v>2750.5664563295054</v>
      </c>
      <c r="H63" s="112"/>
      <c r="I63" s="114"/>
      <c r="J63" s="115"/>
      <c r="K63" s="112"/>
      <c r="L63" s="114"/>
      <c r="M63" s="115"/>
      <c r="N63" s="36"/>
      <c r="O63" s="3"/>
      <c r="P63" s="37"/>
      <c r="Q63" s="36"/>
      <c r="R63" s="3"/>
      <c r="S63" s="37"/>
      <c r="T63" s="101"/>
      <c r="U63" s="102"/>
      <c r="V63" s="105"/>
      <c r="W63" s="6"/>
      <c r="X63" s="3"/>
      <c r="Y63" s="4"/>
      <c r="Z63" s="36"/>
      <c r="AA63" s="3"/>
      <c r="AB63" s="105"/>
      <c r="AC63" s="6"/>
      <c r="AD63" s="3"/>
      <c r="AE63" s="4"/>
      <c r="AF63" s="36"/>
      <c r="AG63" s="3"/>
      <c r="AH63" s="37"/>
      <c r="AI63" s="6"/>
      <c r="AJ63" s="3"/>
      <c r="AK63" s="4"/>
      <c r="AL63" s="36">
        <f t="shared" si="18"/>
        <v>462556.65638233541</v>
      </c>
      <c r="AM63" s="5">
        <f t="shared" si="19"/>
        <v>27.858938629614549</v>
      </c>
      <c r="AN63" s="6">
        <f t="shared" si="20"/>
        <v>4086.78</v>
      </c>
      <c r="AO63" s="25">
        <f t="shared" si="21"/>
        <v>5918.6410555895645</v>
      </c>
    </row>
    <row r="64" spans="1:41" ht="30" customHeight="1" x14ac:dyDescent="0.3">
      <c r="A64" s="29" t="s">
        <v>11</v>
      </c>
      <c r="B64" s="36">
        <v>149317.73522805425</v>
      </c>
      <c r="C64" s="3">
        <v>740.84</v>
      </c>
      <c r="D64" s="37">
        <v>752.33735228054252</v>
      </c>
      <c r="E64" s="6">
        <v>4077.715882472517</v>
      </c>
      <c r="F64" s="3">
        <v>867.92</v>
      </c>
      <c r="G64" s="4">
        <v>3209.795882472517</v>
      </c>
      <c r="H64" s="112"/>
      <c r="I64" s="114"/>
      <c r="J64" s="115"/>
      <c r="K64" s="112"/>
      <c r="L64" s="114"/>
      <c r="M64" s="115"/>
      <c r="N64" s="36"/>
      <c r="O64" s="3"/>
      <c r="P64" s="37"/>
      <c r="Q64" s="36"/>
      <c r="R64" s="3"/>
      <c r="S64" s="37"/>
      <c r="T64" s="101"/>
      <c r="U64" s="102"/>
      <c r="V64" s="105"/>
      <c r="W64" s="6"/>
      <c r="X64" s="3"/>
      <c r="Y64" s="4"/>
      <c r="Z64" s="36"/>
      <c r="AA64" s="3"/>
      <c r="AB64" s="105"/>
      <c r="AC64" s="6"/>
      <c r="AD64" s="3"/>
      <c r="AE64" s="4"/>
      <c r="AF64" s="36"/>
      <c r="AG64" s="3"/>
      <c r="AH64" s="37"/>
      <c r="AI64" s="6"/>
      <c r="AJ64" s="3"/>
      <c r="AK64" s="4"/>
      <c r="AL64" s="36">
        <f t="shared" si="18"/>
        <v>153395.45111052677</v>
      </c>
      <c r="AM64" s="5">
        <f t="shared" si="19"/>
        <v>9.2387265421123068</v>
      </c>
      <c r="AN64" s="6">
        <f t="shared" si="20"/>
        <v>1608.76</v>
      </c>
      <c r="AO64" s="25">
        <f t="shared" si="21"/>
        <v>3962.1332347530597</v>
      </c>
    </row>
    <row r="65" spans="1:41" ht="30" customHeight="1" x14ac:dyDescent="0.3">
      <c r="A65" s="29" t="s">
        <v>12</v>
      </c>
      <c r="B65" s="36">
        <v>990566.54983358982</v>
      </c>
      <c r="C65" s="3">
        <v>1690.18</v>
      </c>
      <c r="D65" s="37">
        <v>8215.4854983358982</v>
      </c>
      <c r="E65" s="6">
        <v>3513.5063557776721</v>
      </c>
      <c r="F65" s="3">
        <v>1146.68</v>
      </c>
      <c r="G65" s="4">
        <v>2366.8263557776722</v>
      </c>
      <c r="H65" s="112"/>
      <c r="I65" s="114"/>
      <c r="J65" s="115"/>
      <c r="K65" s="112"/>
      <c r="L65" s="114"/>
      <c r="M65" s="115"/>
      <c r="N65" s="36"/>
      <c r="O65" s="3"/>
      <c r="P65" s="37"/>
      <c r="Q65" s="36"/>
      <c r="R65" s="3"/>
      <c r="S65" s="37"/>
      <c r="T65" s="101"/>
      <c r="U65" s="102"/>
      <c r="V65" s="105"/>
      <c r="W65" s="6"/>
      <c r="X65" s="3"/>
      <c r="Y65" s="4"/>
      <c r="Z65" s="36"/>
      <c r="AA65" s="3"/>
      <c r="AB65" s="105"/>
      <c r="AC65" s="6"/>
      <c r="AD65" s="3"/>
      <c r="AE65" s="4"/>
      <c r="AF65" s="36"/>
      <c r="AG65" s="3"/>
      <c r="AH65" s="37"/>
      <c r="AI65" s="6"/>
      <c r="AJ65" s="3"/>
      <c r="AK65" s="4"/>
      <c r="AL65" s="36">
        <f t="shared" si="18"/>
        <v>994080.05618936743</v>
      </c>
      <c r="AM65" s="5">
        <f t="shared" si="19"/>
        <v>59.871617662793575</v>
      </c>
      <c r="AN65" s="6">
        <f t="shared" si="20"/>
        <v>2836.86</v>
      </c>
      <c r="AO65" s="25">
        <f t="shared" si="21"/>
        <v>10582.31185411357</v>
      </c>
    </row>
    <row r="66" spans="1:41" ht="30" customHeight="1" x14ac:dyDescent="0.3">
      <c r="A66" s="29" t="s">
        <v>13</v>
      </c>
      <c r="B66" s="36">
        <v>546002.18001008686</v>
      </c>
      <c r="C66" s="3">
        <v>3369.99</v>
      </c>
      <c r="D66" s="37">
        <v>2090.0318001008691</v>
      </c>
      <c r="E66" s="6">
        <v>5634.7354122322649</v>
      </c>
      <c r="F66" s="3">
        <v>2483.84</v>
      </c>
      <c r="G66" s="4">
        <v>3150.8954122322648</v>
      </c>
      <c r="H66" s="112"/>
      <c r="I66" s="114"/>
      <c r="J66" s="115"/>
      <c r="K66" s="112"/>
      <c r="L66" s="114"/>
      <c r="M66" s="115"/>
      <c r="N66" s="36"/>
      <c r="O66" s="3"/>
      <c r="P66" s="37"/>
      <c r="Q66" s="36"/>
      <c r="R66" s="3"/>
      <c r="S66" s="37"/>
      <c r="T66" s="101"/>
      <c r="U66" s="102"/>
      <c r="V66" s="105"/>
      <c r="W66" s="6"/>
      <c r="X66" s="3"/>
      <c r="Y66" s="4"/>
      <c r="Z66" s="36"/>
      <c r="AA66" s="3"/>
      <c r="AB66" s="105"/>
      <c r="AC66" s="6"/>
      <c r="AD66" s="3"/>
      <c r="AE66" s="4"/>
      <c r="AF66" s="36"/>
      <c r="AG66" s="3"/>
      <c r="AH66" s="37"/>
      <c r="AI66" s="6"/>
      <c r="AJ66" s="3"/>
      <c r="AK66" s="4"/>
      <c r="AL66" s="36">
        <f t="shared" si="18"/>
        <v>551636.91542231909</v>
      </c>
      <c r="AM66" s="5">
        <f t="shared" si="19"/>
        <v>33.224079170698431</v>
      </c>
      <c r="AN66" s="6">
        <f t="shared" si="20"/>
        <v>5853.83</v>
      </c>
      <c r="AO66" s="25">
        <f t="shared" si="21"/>
        <v>5240.9272123331339</v>
      </c>
    </row>
    <row r="67" spans="1:41" ht="30" customHeight="1" x14ac:dyDescent="0.3">
      <c r="A67" s="29" t="s">
        <v>14</v>
      </c>
      <c r="B67" s="36">
        <v>825944.63742424548</v>
      </c>
      <c r="C67" s="3">
        <v>2500.69</v>
      </c>
      <c r="D67" s="37">
        <v>5758.7563742424545</v>
      </c>
      <c r="E67" s="6">
        <v>2777.0454029444704</v>
      </c>
      <c r="F67" s="3">
        <v>2004.76</v>
      </c>
      <c r="G67" s="4">
        <v>772.28540294447021</v>
      </c>
      <c r="H67" s="112"/>
      <c r="I67" s="114"/>
      <c r="J67" s="115"/>
      <c r="K67" s="112"/>
      <c r="L67" s="114"/>
      <c r="M67" s="115"/>
      <c r="N67" s="36"/>
      <c r="O67" s="3"/>
      <c r="P67" s="37"/>
      <c r="Q67" s="36"/>
      <c r="R67" s="3"/>
      <c r="S67" s="37"/>
      <c r="T67" s="101"/>
      <c r="U67" s="102"/>
      <c r="V67" s="105"/>
      <c r="W67" s="6"/>
      <c r="X67" s="3"/>
      <c r="Y67" s="4"/>
      <c r="Z67" s="36"/>
      <c r="AA67" s="3"/>
      <c r="AB67" s="105"/>
      <c r="AC67" s="6"/>
      <c r="AD67" s="3"/>
      <c r="AE67" s="4"/>
      <c r="AF67" s="36"/>
      <c r="AG67" s="3"/>
      <c r="AH67" s="37"/>
      <c r="AI67" s="6"/>
      <c r="AJ67" s="3"/>
      <c r="AK67" s="4"/>
      <c r="AL67" s="36">
        <f t="shared" si="18"/>
        <v>828721.68282718991</v>
      </c>
      <c r="AM67" s="5">
        <f t="shared" si="19"/>
        <v>49.912386265241217</v>
      </c>
      <c r="AN67" s="6">
        <f t="shared" si="20"/>
        <v>4505.45</v>
      </c>
      <c r="AO67" s="25">
        <f t="shared" si="21"/>
        <v>6531.0417771869252</v>
      </c>
    </row>
    <row r="68" spans="1:41" ht="30" customHeight="1" x14ac:dyDescent="0.3">
      <c r="A68" s="29" t="s">
        <v>15</v>
      </c>
      <c r="B68" s="36">
        <v>240092.95612907928</v>
      </c>
      <c r="C68" s="3">
        <v>1654.1</v>
      </c>
      <c r="D68" s="37">
        <v>746.82956129079287</v>
      </c>
      <c r="E68" s="6">
        <v>4238.9114431698581</v>
      </c>
      <c r="F68" s="3">
        <v>2120.23</v>
      </c>
      <c r="G68" s="4">
        <v>2118.6814431698581</v>
      </c>
      <c r="H68" s="112"/>
      <c r="I68" s="114"/>
      <c r="J68" s="115"/>
      <c r="K68" s="112"/>
      <c r="L68" s="114"/>
      <c r="M68" s="115"/>
      <c r="N68" s="36"/>
      <c r="O68" s="3"/>
      <c r="P68" s="37"/>
      <c r="Q68" s="36"/>
      <c r="R68" s="3"/>
      <c r="S68" s="37"/>
      <c r="T68" s="101"/>
      <c r="U68" s="102"/>
      <c r="V68" s="105"/>
      <c r="W68" s="6"/>
      <c r="X68" s="3"/>
      <c r="Y68" s="4"/>
      <c r="Z68" s="36"/>
      <c r="AA68" s="3"/>
      <c r="AB68" s="105"/>
      <c r="AC68" s="6"/>
      <c r="AD68" s="3"/>
      <c r="AE68" s="4"/>
      <c r="AF68" s="36"/>
      <c r="AG68" s="3"/>
      <c r="AH68" s="37"/>
      <c r="AI68" s="6"/>
      <c r="AJ68" s="3"/>
      <c r="AK68" s="4"/>
      <c r="AL68" s="36">
        <f t="shared" si="18"/>
        <v>244331.86757224915</v>
      </c>
      <c r="AM68" s="5">
        <f t="shared" si="19"/>
        <v>14.715660038687414</v>
      </c>
      <c r="AN68" s="6">
        <f t="shared" si="20"/>
        <v>3774.33</v>
      </c>
      <c r="AO68" s="25">
        <f t="shared" si="21"/>
        <v>2865.5110044606508</v>
      </c>
    </row>
    <row r="69" spans="1:41" ht="30" customHeight="1" x14ac:dyDescent="0.3">
      <c r="A69" s="29" t="s">
        <v>16</v>
      </c>
      <c r="B69" s="36">
        <v>395407.3741495799</v>
      </c>
      <c r="C69" s="3">
        <v>2527.16</v>
      </c>
      <c r="D69" s="37">
        <v>1426.9137414957988</v>
      </c>
      <c r="E69" s="6">
        <v>3479.0524238897128</v>
      </c>
      <c r="F69" s="3">
        <v>1532.84</v>
      </c>
      <c r="G69" s="4">
        <v>1946.2124238897127</v>
      </c>
      <c r="H69" s="112"/>
      <c r="I69" s="114"/>
      <c r="J69" s="115"/>
      <c r="K69" s="112"/>
      <c r="L69" s="114"/>
      <c r="M69" s="115"/>
      <c r="N69" s="36"/>
      <c r="O69" s="3"/>
      <c r="P69" s="37"/>
      <c r="Q69" s="36"/>
      <c r="R69" s="3"/>
      <c r="S69" s="37"/>
      <c r="T69" s="101"/>
      <c r="U69" s="102"/>
      <c r="V69" s="105"/>
      <c r="W69" s="6"/>
      <c r="X69" s="3"/>
      <c r="Y69" s="4"/>
      <c r="Z69" s="36"/>
      <c r="AA69" s="3"/>
      <c r="AB69" s="105"/>
      <c r="AC69" s="6"/>
      <c r="AD69" s="3"/>
      <c r="AE69" s="4"/>
      <c r="AF69" s="36"/>
      <c r="AG69" s="3"/>
      <c r="AH69" s="37"/>
      <c r="AI69" s="6"/>
      <c r="AJ69" s="3"/>
      <c r="AK69" s="4"/>
      <c r="AL69" s="36">
        <f t="shared" si="18"/>
        <v>398886.42657346959</v>
      </c>
      <c r="AM69" s="5">
        <f t="shared" si="19"/>
        <v>24.024197522111194</v>
      </c>
      <c r="AN69" s="6">
        <f t="shared" si="20"/>
        <v>4060</v>
      </c>
      <c r="AO69" s="25">
        <f t="shared" si="21"/>
        <v>3373.1261653855117</v>
      </c>
    </row>
    <row r="70" spans="1:41" ht="30" customHeight="1" thickBot="1" x14ac:dyDescent="0.35">
      <c r="A70" s="30" t="s">
        <v>17</v>
      </c>
      <c r="B70" s="38">
        <v>95509.309038112697</v>
      </c>
      <c r="C70" s="9">
        <v>502.85</v>
      </c>
      <c r="D70" s="39">
        <v>452.24309038112699</v>
      </c>
      <c r="E70" s="12">
        <v>1132.7041051980573</v>
      </c>
      <c r="F70" s="9">
        <v>491.4</v>
      </c>
      <c r="G70" s="10">
        <v>641.30410519805741</v>
      </c>
      <c r="H70" s="116"/>
      <c r="I70" s="117"/>
      <c r="J70" s="119"/>
      <c r="K70" s="116"/>
      <c r="L70" s="117"/>
      <c r="M70" s="119"/>
      <c r="N70" s="38"/>
      <c r="O70" s="9"/>
      <c r="P70" s="39"/>
      <c r="Q70" s="38"/>
      <c r="R70" s="9"/>
      <c r="S70" s="39"/>
      <c r="T70" s="103"/>
      <c r="U70" s="104"/>
      <c r="V70" s="106"/>
      <c r="W70" s="12"/>
      <c r="X70" s="9"/>
      <c r="Y70" s="10"/>
      <c r="Z70" s="38"/>
      <c r="AA70" s="9"/>
      <c r="AB70" s="106"/>
      <c r="AC70" s="12"/>
      <c r="AD70" s="9"/>
      <c r="AE70" s="10"/>
      <c r="AF70" s="38"/>
      <c r="AG70" s="9"/>
      <c r="AH70" s="39"/>
      <c r="AI70" s="12"/>
      <c r="AJ70" s="9"/>
      <c r="AK70" s="10"/>
      <c r="AL70" s="38">
        <f t="shared" si="18"/>
        <v>96642.01314331076</v>
      </c>
      <c r="AM70" s="11">
        <f t="shared" si="19"/>
        <v>5.8205711150257171</v>
      </c>
      <c r="AN70" s="12">
        <f t="shared" si="20"/>
        <v>994.25</v>
      </c>
      <c r="AO70" s="48">
        <f t="shared" si="21"/>
        <v>1093.5471955791845</v>
      </c>
    </row>
    <row r="71" spans="1:41" ht="30" customHeight="1" thickTop="1" thickBot="1" x14ac:dyDescent="0.35">
      <c r="A71" s="31" t="s">
        <v>29</v>
      </c>
      <c r="B71" s="40">
        <v>10790304.807281137</v>
      </c>
      <c r="C71" s="26">
        <v>32931.769999999997</v>
      </c>
      <c r="D71" s="41">
        <v>74971.278072811372</v>
      </c>
      <c r="E71" s="33">
        <v>116648.09672740579</v>
      </c>
      <c r="F71" s="26">
        <v>34999.910000000003</v>
      </c>
      <c r="G71" s="27">
        <v>81648.186727405788</v>
      </c>
      <c r="H71" s="113"/>
      <c r="I71" s="111"/>
      <c r="J71" s="118"/>
      <c r="K71" s="120"/>
      <c r="L71" s="120"/>
      <c r="M71" s="120"/>
      <c r="N71" s="40"/>
      <c r="O71" s="26"/>
      <c r="P71" s="41"/>
      <c r="Q71" s="40"/>
      <c r="R71" s="26"/>
      <c r="S71" s="41"/>
      <c r="T71" s="107"/>
      <c r="U71" s="108"/>
      <c r="V71" s="109"/>
      <c r="W71" s="33"/>
      <c r="X71" s="26"/>
      <c r="Y71" s="27"/>
      <c r="Z71" s="40"/>
      <c r="AA71" s="26"/>
      <c r="AB71" s="109"/>
      <c r="AC71" s="33"/>
      <c r="AD71" s="26"/>
      <c r="AE71" s="27"/>
      <c r="AF71" s="40"/>
      <c r="AG71" s="26"/>
      <c r="AH71" s="41"/>
      <c r="AI71" s="33"/>
      <c r="AJ71" s="26"/>
      <c r="AK71" s="27"/>
      <c r="AL71" s="40">
        <f>SUM(AL54:AL70)</f>
        <v>10906952.904008541</v>
      </c>
      <c r="AM71" s="13">
        <f t="shared" si="19"/>
        <v>656.90575931894455</v>
      </c>
      <c r="AN71" s="33">
        <f>SUM(AN54:AN70)</f>
        <v>67931.679999999993</v>
      </c>
      <c r="AO71" s="49">
        <f>SUM(AO54:AO70)</f>
        <v>156619.46480021716</v>
      </c>
    </row>
    <row r="72" spans="1:41" x14ac:dyDescent="0.3">
      <c r="A72" s="98" t="s">
        <v>51</v>
      </c>
      <c r="B72" s="99">
        <f>B54+B57+B62</f>
        <v>4494946.5434837863</v>
      </c>
      <c r="C72" s="99">
        <f t="shared" ref="C72:O72" si="22">C54+C57+C62</f>
        <v>13648.86</v>
      </c>
      <c r="D72" s="99">
        <f t="shared" si="22"/>
        <v>31300.60543483786</v>
      </c>
      <c r="E72" s="99">
        <v>59575.030788997065</v>
      </c>
      <c r="F72" s="99">
        <v>18813.72</v>
      </c>
      <c r="G72" s="99">
        <v>40761.310788997063</v>
      </c>
      <c r="H72" s="99">
        <f t="shared" si="22"/>
        <v>0</v>
      </c>
      <c r="I72" s="99">
        <f t="shared" si="22"/>
        <v>0</v>
      </c>
      <c r="J72" s="99">
        <f t="shared" si="22"/>
        <v>0</v>
      </c>
      <c r="K72" s="99">
        <f t="shared" si="22"/>
        <v>0</v>
      </c>
      <c r="L72" s="99">
        <f t="shared" si="22"/>
        <v>0</v>
      </c>
      <c r="M72" s="99">
        <f t="shared" si="22"/>
        <v>0</v>
      </c>
      <c r="N72" s="99">
        <f t="shared" si="22"/>
        <v>0</v>
      </c>
      <c r="O72" s="99">
        <f t="shared" si="22"/>
        <v>0</v>
      </c>
      <c r="P72" s="99">
        <f>P54+P57+P62</f>
        <v>0</v>
      </c>
      <c r="Q72" s="99">
        <f t="shared" ref="Q72:AL72" si="23">Q54+Q57+Q62</f>
        <v>0</v>
      </c>
      <c r="R72" s="99">
        <f t="shared" si="23"/>
        <v>0</v>
      </c>
      <c r="S72" s="99">
        <f t="shared" si="23"/>
        <v>0</v>
      </c>
      <c r="T72" s="99">
        <f t="shared" si="23"/>
        <v>0</v>
      </c>
      <c r="U72" s="99">
        <f t="shared" si="23"/>
        <v>0</v>
      </c>
      <c r="V72" s="99">
        <f t="shared" si="23"/>
        <v>0</v>
      </c>
      <c r="W72" s="99">
        <v>50443.197811901991</v>
      </c>
      <c r="X72" s="99">
        <v>16516.27</v>
      </c>
      <c r="Y72" s="99">
        <v>33926.927811901987</v>
      </c>
      <c r="Z72" s="99">
        <f t="shared" si="23"/>
        <v>0</v>
      </c>
      <c r="AA72" s="99">
        <f t="shared" si="23"/>
        <v>0</v>
      </c>
      <c r="AB72" s="99">
        <f t="shared" si="23"/>
        <v>0</v>
      </c>
      <c r="AC72" s="99">
        <f t="shared" si="23"/>
        <v>0</v>
      </c>
      <c r="AD72" s="99">
        <f t="shared" si="23"/>
        <v>0</v>
      </c>
      <c r="AE72" s="99">
        <f t="shared" si="23"/>
        <v>0</v>
      </c>
      <c r="AF72" s="99">
        <f t="shared" si="23"/>
        <v>0</v>
      </c>
      <c r="AG72" s="99">
        <f t="shared" si="23"/>
        <v>0</v>
      </c>
      <c r="AH72" s="99">
        <f t="shared" si="23"/>
        <v>0</v>
      </c>
      <c r="AI72" s="99">
        <f t="shared" si="23"/>
        <v>0</v>
      </c>
      <c r="AJ72" s="99">
        <f t="shared" si="23"/>
        <v>0</v>
      </c>
      <c r="AK72" s="99">
        <f t="shared" si="23"/>
        <v>0</v>
      </c>
      <c r="AL72" s="99">
        <f t="shared" si="23"/>
        <v>4554521.5742727835</v>
      </c>
      <c r="AM72" s="100">
        <f>AL72/$AL$46*100</f>
        <v>274.31047694196906</v>
      </c>
      <c r="AN72" s="99">
        <f t="shared" ref="AN72:AO72" si="24">AN54+AN57+AN62</f>
        <v>32462.58</v>
      </c>
      <c r="AO72" s="99">
        <f t="shared" si="24"/>
        <v>72061.916223834924</v>
      </c>
    </row>
    <row r="73" spans="1:41" x14ac:dyDescent="0.3">
      <c r="A73" s="98" t="s">
        <v>52</v>
      </c>
      <c r="B73" s="99">
        <f>B71-B72</f>
        <v>6295358.2637973502</v>
      </c>
      <c r="C73" s="99">
        <f t="shared" ref="C73:AL73" si="25">C71-C72</f>
        <v>19282.909999999996</v>
      </c>
      <c r="D73" s="99">
        <f t="shared" si="25"/>
        <v>43670.672637973512</v>
      </c>
      <c r="E73" s="99">
        <v>57073.065938408727</v>
      </c>
      <c r="F73" s="99">
        <v>16186.190000000002</v>
      </c>
      <c r="G73" s="99">
        <v>40886.875938408724</v>
      </c>
      <c r="H73" s="99">
        <f t="shared" si="25"/>
        <v>0</v>
      </c>
      <c r="I73" s="99">
        <f t="shared" si="25"/>
        <v>0</v>
      </c>
      <c r="J73" s="99">
        <f t="shared" si="25"/>
        <v>0</v>
      </c>
      <c r="K73" s="99">
        <f t="shared" si="25"/>
        <v>0</v>
      </c>
      <c r="L73" s="99">
        <f t="shared" si="25"/>
        <v>0</v>
      </c>
      <c r="M73" s="99">
        <f t="shared" si="25"/>
        <v>0</v>
      </c>
      <c r="N73" s="99">
        <f t="shared" si="25"/>
        <v>0</v>
      </c>
      <c r="O73" s="99">
        <f t="shared" si="25"/>
        <v>0</v>
      </c>
      <c r="P73" s="99">
        <f t="shared" si="25"/>
        <v>0</v>
      </c>
      <c r="Q73" s="99">
        <f t="shared" si="25"/>
        <v>0</v>
      </c>
      <c r="R73" s="99">
        <f t="shared" si="25"/>
        <v>0</v>
      </c>
      <c r="S73" s="99">
        <f t="shared" si="25"/>
        <v>0</v>
      </c>
      <c r="T73" s="99">
        <f t="shared" si="25"/>
        <v>0</v>
      </c>
      <c r="U73" s="99">
        <f t="shared" si="25"/>
        <v>0</v>
      </c>
      <c r="V73" s="99">
        <f t="shared" si="25"/>
        <v>0</v>
      </c>
      <c r="W73" s="99">
        <v>39542.092800459912</v>
      </c>
      <c r="X73" s="99">
        <v>12294.649999999998</v>
      </c>
      <c r="Y73" s="99">
        <v>27247.442800459918</v>
      </c>
      <c r="Z73" s="99">
        <f t="shared" si="25"/>
        <v>0</v>
      </c>
      <c r="AA73" s="99">
        <f t="shared" si="25"/>
        <v>0</v>
      </c>
      <c r="AB73" s="99">
        <f t="shared" si="25"/>
        <v>0</v>
      </c>
      <c r="AC73" s="99">
        <f t="shared" si="25"/>
        <v>0</v>
      </c>
      <c r="AD73" s="99">
        <f t="shared" si="25"/>
        <v>0</v>
      </c>
      <c r="AE73" s="99">
        <f t="shared" si="25"/>
        <v>0</v>
      </c>
      <c r="AF73" s="99">
        <f t="shared" si="25"/>
        <v>0</v>
      </c>
      <c r="AG73" s="99">
        <f t="shared" si="25"/>
        <v>0</v>
      </c>
      <c r="AH73" s="99">
        <f t="shared" si="25"/>
        <v>0</v>
      </c>
      <c r="AI73" s="99">
        <f t="shared" si="25"/>
        <v>0</v>
      </c>
      <c r="AJ73" s="99">
        <f t="shared" si="25"/>
        <v>0</v>
      </c>
      <c r="AK73" s="99">
        <f t="shared" si="25"/>
        <v>0</v>
      </c>
      <c r="AL73" s="99">
        <f t="shared" si="25"/>
        <v>6352431.3297357578</v>
      </c>
      <c r="AM73" s="100">
        <f>AL73/$AL$46*100</f>
        <v>382.59528237697549</v>
      </c>
      <c r="AN73" s="99">
        <f t="shared" ref="AN73:AO73" si="26">AN71-AN72</f>
        <v>35469.099999999991</v>
      </c>
      <c r="AO73" s="99">
        <f t="shared" si="26"/>
        <v>84557.548576382236</v>
      </c>
    </row>
  </sheetData>
  <mergeCells count="45">
    <mergeCell ref="W27:Y27"/>
    <mergeCell ref="Z27:AB27"/>
    <mergeCell ref="AC27:AE27"/>
    <mergeCell ref="AF27:AH27"/>
    <mergeCell ref="AI27:AK27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</mergeCells>
  <phoneticPr fontId="1" type="noConversion"/>
  <pageMargins left="0.25" right="0.25" top="0.75" bottom="0.75" header="0.3" footer="0.3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</row>
    <row r="4" spans="1:42" ht="35.1" customHeight="1" thickBot="1" x14ac:dyDescent="0.35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24" t="s">
        <v>39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</row>
    <row r="29" spans="1:45" ht="34.5" customHeight="1" thickBot="1" x14ac:dyDescent="0.35">
      <c r="A29" s="125" t="s">
        <v>40</v>
      </c>
      <c r="B29" s="127" t="s">
        <v>19</v>
      </c>
      <c r="C29" s="128"/>
      <c r="D29" s="129"/>
      <c r="E29" s="130" t="s">
        <v>24</v>
      </c>
      <c r="F29" s="130"/>
      <c r="G29" s="130"/>
      <c r="H29" s="127" t="s">
        <v>25</v>
      </c>
      <c r="I29" s="128"/>
      <c r="J29" s="129"/>
      <c r="K29" s="130" t="s">
        <v>26</v>
      </c>
      <c r="L29" s="130"/>
      <c r="M29" s="130"/>
      <c r="N29" s="127" t="s">
        <v>27</v>
      </c>
      <c r="O29" s="128"/>
      <c r="P29" s="129"/>
      <c r="Q29" s="130" t="s">
        <v>28</v>
      </c>
      <c r="R29" s="130"/>
      <c r="S29" s="130"/>
      <c r="T29" s="131" t="s">
        <v>33</v>
      </c>
      <c r="U29" s="132"/>
      <c r="V29" s="133"/>
      <c r="W29" s="134" t="s">
        <v>34</v>
      </c>
      <c r="X29" s="134"/>
      <c r="Y29" s="134"/>
      <c r="Z29" s="131" t="s">
        <v>35</v>
      </c>
      <c r="AA29" s="132"/>
      <c r="AB29" s="133"/>
      <c r="AC29" s="134" t="s">
        <v>36</v>
      </c>
      <c r="AD29" s="134"/>
      <c r="AE29" s="134"/>
      <c r="AF29" s="131" t="s">
        <v>37</v>
      </c>
      <c r="AG29" s="132"/>
      <c r="AH29" s="133"/>
      <c r="AI29" s="134" t="s">
        <v>38</v>
      </c>
      <c r="AJ29" s="134"/>
      <c r="AK29" s="134"/>
      <c r="AL29" s="135" t="s">
        <v>30</v>
      </c>
      <c r="AM29" s="136"/>
      <c r="AN29" s="137"/>
      <c r="AO29" s="138"/>
      <c r="AP29" s="139" t="s">
        <v>49</v>
      </c>
      <c r="AQ29" s="140"/>
      <c r="AR29" s="140"/>
    </row>
    <row r="30" spans="1:45" ht="34.5" customHeight="1" thickBot="1" x14ac:dyDescent="0.35">
      <c r="A30" s="126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>(AN31-(C5+F5))/(C5+F5)*100</f>
        <v>-27.321535866149006</v>
      </c>
      <c r="AR31" s="78">
        <f t="shared" ref="AR31" si="2">(AO31-(D5+G5))/(D5+G5)*100</f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 t="shared" ref="AP32:AP34" si="6">(AL32-(B6+E6))/(B6+E6)*100</f>
        <v>-27.411085247946847</v>
      </c>
      <c r="AQ32" s="78">
        <f t="shared" ref="AQ32:AQ34" si="7">(AN32-(C6+F6))/(C6+F6)*100</f>
        <v>-64.478148104993664</v>
      </c>
      <c r="AR32" s="78">
        <f t="shared" ref="AR32:AR34" si="8">(AO32-(D6+G6))/(D6+G6)*100</f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9">B33+E33</f>
        <v>17300.296009205114</v>
      </c>
      <c r="AM33" s="80">
        <f t="shared" ref="AM33:AM50" si="10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 t="shared" si="6"/>
        <v>-40.615720243066029</v>
      </c>
      <c r="AQ33" s="78">
        <f t="shared" si="7"/>
        <v>-77.613801283015178</v>
      </c>
      <c r="AR33" s="78">
        <f t="shared" si="8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11">C31-C32</f>
        <v>13415.99</v>
      </c>
      <c r="D34" s="68">
        <f t="shared" si="11"/>
        <v>73351.858226112003</v>
      </c>
      <c r="E34" s="68">
        <f t="shared" si="11"/>
        <v>51519.698396209242</v>
      </c>
      <c r="F34" s="68">
        <f t="shared" si="11"/>
        <v>25379.239999999998</v>
      </c>
      <c r="G34" s="68">
        <f t="shared" si="11"/>
        <v>26140.458396209237</v>
      </c>
      <c r="H34" s="68">
        <f t="shared" si="11"/>
        <v>0</v>
      </c>
      <c r="I34" s="68">
        <f t="shared" si="11"/>
        <v>0</v>
      </c>
      <c r="J34" s="68">
        <f t="shared" si="11"/>
        <v>0</v>
      </c>
      <c r="K34" s="68">
        <f t="shared" si="11"/>
        <v>0</v>
      </c>
      <c r="L34" s="68">
        <f t="shared" si="11"/>
        <v>0</v>
      </c>
      <c r="M34" s="68">
        <f t="shared" si="11"/>
        <v>0</v>
      </c>
      <c r="N34" s="68">
        <f t="shared" si="11"/>
        <v>0</v>
      </c>
      <c r="O34" s="68">
        <f t="shared" si="11"/>
        <v>0</v>
      </c>
      <c r="P34" s="68">
        <f t="shared" si="11"/>
        <v>0</v>
      </c>
      <c r="Q34" s="68">
        <f t="shared" si="11"/>
        <v>0</v>
      </c>
      <c r="R34" s="68">
        <f t="shared" si="11"/>
        <v>0</v>
      </c>
      <c r="S34" s="68">
        <f t="shared" si="11"/>
        <v>0</v>
      </c>
      <c r="T34" s="68">
        <f t="shared" si="11"/>
        <v>0</v>
      </c>
      <c r="U34" s="68">
        <f t="shared" si="11"/>
        <v>0</v>
      </c>
      <c r="V34" s="68">
        <f t="shared" si="11"/>
        <v>0</v>
      </c>
      <c r="W34" s="68">
        <f t="shared" si="11"/>
        <v>0</v>
      </c>
      <c r="X34" s="68">
        <f t="shared" si="11"/>
        <v>0</v>
      </c>
      <c r="Y34" s="68">
        <f t="shared" si="11"/>
        <v>0</v>
      </c>
      <c r="Z34" s="68">
        <f t="shared" si="11"/>
        <v>0</v>
      </c>
      <c r="AA34" s="68">
        <f t="shared" si="11"/>
        <v>0</v>
      </c>
      <c r="AB34" s="68">
        <f t="shared" si="11"/>
        <v>0</v>
      </c>
      <c r="AC34" s="68">
        <f t="shared" si="11"/>
        <v>0</v>
      </c>
      <c r="AD34" s="68">
        <f t="shared" si="11"/>
        <v>0</v>
      </c>
      <c r="AE34" s="68">
        <f t="shared" si="11"/>
        <v>0</v>
      </c>
      <c r="AF34" s="68">
        <f t="shared" si="11"/>
        <v>0</v>
      </c>
      <c r="AG34" s="68">
        <f t="shared" si="11"/>
        <v>0</v>
      </c>
      <c r="AH34" s="68">
        <f t="shared" si="11"/>
        <v>0</v>
      </c>
      <c r="AI34" s="68">
        <f t="shared" si="11"/>
        <v>0</v>
      </c>
      <c r="AJ34" s="68">
        <f t="shared" si="11"/>
        <v>0</v>
      </c>
      <c r="AK34" s="68">
        <f t="shared" si="11"/>
        <v>0</v>
      </c>
      <c r="AL34" s="68">
        <f t="shared" si="9"/>
        <v>138287.54662232124</v>
      </c>
      <c r="AM34" s="80">
        <f t="shared" si="10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 t="shared" si="6"/>
        <v>12.57556291722226</v>
      </c>
      <c r="AQ34" s="78">
        <f t="shared" si="7"/>
        <v>5.4401007565985644</v>
      </c>
      <c r="AR34" s="78">
        <f t="shared" si="8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9"/>
        <v>12910.97580049176</v>
      </c>
      <c r="AM35" s="81">
        <f t="shared" si="10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9"/>
        <v>5634.7089354020809</v>
      </c>
      <c r="AM36" s="81">
        <f t="shared" si="10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9"/>
        <v>11341.668032493602</v>
      </c>
      <c r="AM37" s="81">
        <f t="shared" si="10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9"/>
        <v>1213.7003353839634</v>
      </c>
      <c r="AM38" s="81">
        <f t="shared" si="10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9"/>
        <v>1079.7193145514898</v>
      </c>
      <c r="AM39" s="81">
        <f t="shared" si="10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9"/>
        <v>3761.6007377204423</v>
      </c>
      <c r="AM40" s="81">
        <f t="shared" si="10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9"/>
        <v>4338.0490265642493</v>
      </c>
      <c r="AM41" s="81">
        <f t="shared" si="10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9"/>
        <v>53528.427722710432</v>
      </c>
      <c r="AM42" s="81">
        <f t="shared" si="10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9"/>
        <v>47802.856641737832</v>
      </c>
      <c r="AM43" s="81">
        <f t="shared" si="10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9"/>
        <v>7032.9117210260283</v>
      </c>
      <c r="AM44" s="81">
        <f t="shared" si="10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9"/>
        <v>9378.494161032575</v>
      </c>
      <c r="AM45" s="81">
        <f t="shared" si="10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9"/>
        <v>5822.7866458432527</v>
      </c>
      <c r="AM46" s="81">
        <f t="shared" si="10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9"/>
        <v>8905.0721753235084</v>
      </c>
      <c r="AM47" s="81">
        <f t="shared" si="10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9"/>
        <v>8269.428813024897</v>
      </c>
      <c r="AM48" s="81">
        <f t="shared" si="10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9"/>
        <v>18341.352341795831</v>
      </c>
      <c r="AM49" s="81">
        <f t="shared" si="10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9"/>
        <v>3795.8899724233274</v>
      </c>
      <c r="AM50" s="97">
        <f t="shared" si="10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N29:P29"/>
    <mergeCell ref="Z3:AB3"/>
    <mergeCell ref="AC3:AE3"/>
    <mergeCell ref="AF3:AH3"/>
    <mergeCell ref="AI3:AK3"/>
    <mergeCell ref="AI29:AK29"/>
    <mergeCell ref="A29:A30"/>
    <mergeCell ref="B29:D29"/>
    <mergeCell ref="E29:G29"/>
    <mergeCell ref="H29:J29"/>
    <mergeCell ref="K29:M29"/>
    <mergeCell ref="AL29:AO29"/>
    <mergeCell ref="AP29:AR29"/>
    <mergeCell ref="Q29:S29"/>
    <mergeCell ref="T29:V29"/>
    <mergeCell ref="W29:Y29"/>
    <mergeCell ref="Z29:AB29"/>
    <mergeCell ref="AC29:AE29"/>
    <mergeCell ref="AF29:AH29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25" t="s">
        <v>40</v>
      </c>
      <c r="B2" s="127" t="s">
        <v>19</v>
      </c>
      <c r="C2" s="128"/>
      <c r="D2" s="129"/>
      <c r="E2" s="130" t="s">
        <v>24</v>
      </c>
      <c r="F2" s="130"/>
      <c r="G2" s="130"/>
      <c r="H2" s="141" t="s">
        <v>44</v>
      </c>
      <c r="I2" s="142"/>
      <c r="J2" s="143"/>
      <c r="K2" s="127" t="s">
        <v>43</v>
      </c>
      <c r="L2" s="128"/>
      <c r="M2" s="129"/>
      <c r="N2" s="130" t="s">
        <v>24</v>
      </c>
      <c r="O2" s="130"/>
      <c r="P2" s="130"/>
      <c r="Q2" s="141" t="s">
        <v>44</v>
      </c>
      <c r="R2" s="142"/>
      <c r="S2" s="143"/>
    </row>
    <row r="3" spans="1:19" x14ac:dyDescent="0.3">
      <c r="A3" s="126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2020-05-06T01:20:42Z</dcterms:modified>
</cp:coreProperties>
</file>