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65" windowWidth="25440" windowHeight="12225"/>
  </bookViews>
  <sheets>
    <sheet name="수주통계" sheetId="3" r:id="rId1"/>
  </sheets>
  <definedNames>
    <definedName name="_xlnm.Print_Area" localSheetId="0">수주통계!$A$1:$U$204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B186" i="3" l="1"/>
  <c r="B184" i="3"/>
  <c r="C185" i="3"/>
  <c r="D185" i="3"/>
  <c r="E185" i="3"/>
  <c r="F185" i="3"/>
  <c r="G185" i="3"/>
  <c r="H185" i="3"/>
  <c r="I185" i="3"/>
  <c r="J185" i="3"/>
  <c r="K185" i="3"/>
  <c r="L185" i="3"/>
  <c r="M185" i="3"/>
  <c r="N185" i="3"/>
  <c r="O185" i="3"/>
  <c r="P185" i="3"/>
  <c r="Q185" i="3"/>
  <c r="R185" i="3"/>
  <c r="S185" i="3"/>
  <c r="B185" i="3"/>
  <c r="C186" i="3"/>
  <c r="D186" i="3"/>
  <c r="E186" i="3"/>
  <c r="F186" i="3"/>
  <c r="G186" i="3"/>
  <c r="H186" i="3"/>
  <c r="I186" i="3"/>
  <c r="J186" i="3"/>
  <c r="K186" i="3"/>
  <c r="L186" i="3"/>
  <c r="M186" i="3"/>
  <c r="N186" i="3"/>
  <c r="O186" i="3"/>
  <c r="P186" i="3"/>
  <c r="Q186" i="3"/>
  <c r="R186" i="3"/>
  <c r="S186" i="3"/>
  <c r="S184" i="3"/>
  <c r="C184" i="3"/>
  <c r="D184" i="3"/>
  <c r="E184" i="3"/>
  <c r="F184" i="3"/>
  <c r="G184" i="3"/>
  <c r="H184" i="3"/>
  <c r="I184" i="3"/>
  <c r="J184" i="3"/>
  <c r="K184" i="3"/>
  <c r="L184" i="3"/>
  <c r="M184" i="3"/>
  <c r="N184" i="3"/>
  <c r="O184" i="3"/>
  <c r="P184" i="3"/>
  <c r="Q184" i="3"/>
  <c r="R184" i="3"/>
  <c r="B189" i="3"/>
  <c r="C181" i="3"/>
  <c r="D181" i="3"/>
  <c r="E181" i="3"/>
  <c r="F181" i="3"/>
  <c r="G181" i="3"/>
  <c r="H181" i="3"/>
  <c r="I181" i="3"/>
  <c r="J181" i="3"/>
  <c r="K181" i="3"/>
  <c r="L181" i="3"/>
  <c r="M181" i="3"/>
  <c r="N181" i="3"/>
  <c r="O181" i="3"/>
  <c r="P181" i="3"/>
  <c r="Q181" i="3"/>
  <c r="R181" i="3"/>
  <c r="S181" i="3"/>
  <c r="B181" i="3"/>
  <c r="C180" i="3"/>
  <c r="D180" i="3"/>
  <c r="E180" i="3"/>
  <c r="F180" i="3"/>
  <c r="G180" i="3"/>
  <c r="H180" i="3"/>
  <c r="I180" i="3"/>
  <c r="J180" i="3"/>
  <c r="K180" i="3"/>
  <c r="L180" i="3"/>
  <c r="M180" i="3"/>
  <c r="N180" i="3"/>
  <c r="O180" i="3"/>
  <c r="P180" i="3"/>
  <c r="Q180" i="3"/>
  <c r="R180" i="3"/>
  <c r="S180" i="3"/>
  <c r="T180" i="3"/>
  <c r="U180" i="3"/>
  <c r="B180" i="3"/>
  <c r="C179" i="3"/>
  <c r="D179" i="3"/>
  <c r="E179" i="3"/>
  <c r="F179" i="3"/>
  <c r="G179" i="3"/>
  <c r="H179" i="3"/>
  <c r="I179" i="3"/>
  <c r="J179" i="3"/>
  <c r="K179" i="3"/>
  <c r="L179" i="3"/>
  <c r="M179" i="3"/>
  <c r="N179" i="3"/>
  <c r="O179" i="3"/>
  <c r="P179" i="3"/>
  <c r="Q179" i="3"/>
  <c r="R179" i="3"/>
  <c r="S179" i="3"/>
  <c r="T179" i="3"/>
  <c r="U179" i="3"/>
  <c r="B179" i="3"/>
  <c r="U186" i="3" l="1"/>
  <c r="U185" i="3"/>
  <c r="U184" i="3"/>
  <c r="C175" i="3" l="1"/>
  <c r="C187" i="3"/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U175" i="3" s="1"/>
  <c r="C189" i="3" l="1"/>
  <c r="S187" i="3" l="1"/>
  <c r="S191" i="3" s="1"/>
  <c r="R187" i="3"/>
  <c r="R191" i="3" s="1"/>
  <c r="Q187" i="3"/>
  <c r="Q191" i="3" s="1"/>
  <c r="P187" i="3"/>
  <c r="P191" i="3" s="1"/>
  <c r="O187" i="3"/>
  <c r="O191" i="3" s="1"/>
  <c r="N187" i="3"/>
  <c r="N191" i="3" s="1"/>
  <c r="M187" i="3"/>
  <c r="M191" i="3" s="1"/>
  <c r="L187" i="3"/>
  <c r="L191" i="3" s="1"/>
  <c r="K187" i="3"/>
  <c r="K191" i="3" s="1"/>
  <c r="J187" i="3"/>
  <c r="J191" i="3" s="1"/>
  <c r="I187" i="3"/>
  <c r="I191" i="3" s="1"/>
  <c r="H187" i="3"/>
  <c r="H191" i="3" s="1"/>
  <c r="G187" i="3"/>
  <c r="G191" i="3" s="1"/>
  <c r="F187" i="3"/>
  <c r="F191" i="3" s="1"/>
  <c r="E187" i="3"/>
  <c r="E191" i="3" s="1"/>
  <c r="D187" i="3"/>
  <c r="D191" i="3" s="1"/>
  <c r="C191" i="3"/>
  <c r="B187" i="3"/>
  <c r="B191" i="3" s="1"/>
  <c r="S201" i="3" l="1"/>
  <c r="R201" i="3"/>
  <c r="Q201" i="3"/>
  <c r="P201" i="3"/>
  <c r="O201" i="3"/>
  <c r="N201" i="3"/>
  <c r="M201" i="3"/>
  <c r="L201" i="3"/>
  <c r="K201" i="3"/>
  <c r="J201" i="3"/>
  <c r="I201" i="3"/>
  <c r="H201" i="3"/>
  <c r="G201" i="3"/>
  <c r="F201" i="3"/>
  <c r="E201" i="3"/>
  <c r="D201" i="3"/>
  <c r="C201" i="3"/>
  <c r="B201" i="3"/>
  <c r="B203" i="3" l="1"/>
  <c r="B204" i="3" s="1"/>
  <c r="D203" i="3"/>
  <c r="D204" i="3" s="1"/>
  <c r="F203" i="3"/>
  <c r="F204" i="3" s="1"/>
  <c r="H203" i="3"/>
  <c r="H204" i="3" s="1"/>
  <c r="J203" i="3"/>
  <c r="J204" i="3" s="1"/>
  <c r="L203" i="3"/>
  <c r="L204" i="3" s="1"/>
  <c r="N203" i="3"/>
  <c r="N204" i="3" s="1"/>
  <c r="P203" i="3"/>
  <c r="P204" i="3" s="1"/>
  <c r="R203" i="3"/>
  <c r="R204" i="3" s="1"/>
  <c r="E197" i="3"/>
  <c r="E200" i="3"/>
  <c r="E199" i="3"/>
  <c r="E198" i="3"/>
  <c r="E196" i="3"/>
  <c r="E195" i="3"/>
  <c r="E194" i="3"/>
  <c r="E193" i="3"/>
  <c r="G197" i="3"/>
  <c r="G200" i="3"/>
  <c r="G199" i="3"/>
  <c r="G198" i="3"/>
  <c r="G196" i="3"/>
  <c r="G195" i="3"/>
  <c r="G194" i="3"/>
  <c r="G193" i="3"/>
  <c r="K197" i="3"/>
  <c r="K200" i="3"/>
  <c r="K199" i="3"/>
  <c r="K198" i="3"/>
  <c r="K196" i="3"/>
  <c r="K195" i="3"/>
  <c r="K194" i="3"/>
  <c r="K193" i="3"/>
  <c r="M197" i="3"/>
  <c r="M200" i="3"/>
  <c r="M199" i="3"/>
  <c r="M198" i="3"/>
  <c r="M196" i="3"/>
  <c r="M195" i="3"/>
  <c r="M194" i="3"/>
  <c r="M193" i="3"/>
  <c r="Q197" i="3"/>
  <c r="Q200" i="3"/>
  <c r="Q199" i="3"/>
  <c r="Q198" i="3"/>
  <c r="Q196" i="3"/>
  <c r="Q195" i="3"/>
  <c r="Q194" i="3"/>
  <c r="Q193" i="3"/>
  <c r="S197" i="3"/>
  <c r="S200" i="3"/>
  <c r="S199" i="3"/>
  <c r="S198" i="3"/>
  <c r="S196" i="3"/>
  <c r="S195" i="3"/>
  <c r="S194" i="3"/>
  <c r="S193" i="3"/>
  <c r="B197" i="3"/>
  <c r="B200" i="3"/>
  <c r="B199" i="3"/>
  <c r="B198" i="3"/>
  <c r="B196" i="3"/>
  <c r="B195" i="3"/>
  <c r="B194" i="3"/>
  <c r="B193" i="3"/>
  <c r="D197" i="3"/>
  <c r="D200" i="3"/>
  <c r="D199" i="3"/>
  <c r="D198" i="3"/>
  <c r="D196" i="3"/>
  <c r="D195" i="3"/>
  <c r="D194" i="3"/>
  <c r="D193" i="3"/>
  <c r="F197" i="3"/>
  <c r="F200" i="3"/>
  <c r="F199" i="3"/>
  <c r="F198" i="3"/>
  <c r="F196" i="3"/>
  <c r="F195" i="3"/>
  <c r="F194" i="3"/>
  <c r="F193" i="3"/>
  <c r="H197" i="3"/>
  <c r="H200" i="3"/>
  <c r="H199" i="3"/>
  <c r="H198" i="3"/>
  <c r="H196" i="3"/>
  <c r="H195" i="3"/>
  <c r="H194" i="3"/>
  <c r="H193" i="3"/>
  <c r="J197" i="3"/>
  <c r="J200" i="3"/>
  <c r="J199" i="3"/>
  <c r="J198" i="3"/>
  <c r="J196" i="3"/>
  <c r="J195" i="3"/>
  <c r="J194" i="3"/>
  <c r="J193" i="3"/>
  <c r="L197" i="3"/>
  <c r="L200" i="3"/>
  <c r="L199" i="3"/>
  <c r="L198" i="3"/>
  <c r="L196" i="3"/>
  <c r="L195" i="3"/>
  <c r="L194" i="3"/>
  <c r="L193" i="3"/>
  <c r="N197" i="3"/>
  <c r="N200" i="3"/>
  <c r="N199" i="3"/>
  <c r="N198" i="3"/>
  <c r="N196" i="3"/>
  <c r="N195" i="3"/>
  <c r="N194" i="3"/>
  <c r="N193" i="3"/>
  <c r="P197" i="3"/>
  <c r="P200" i="3"/>
  <c r="P199" i="3"/>
  <c r="P198" i="3"/>
  <c r="P196" i="3"/>
  <c r="P195" i="3"/>
  <c r="P194" i="3"/>
  <c r="P193" i="3"/>
  <c r="R197" i="3"/>
  <c r="R200" i="3"/>
  <c r="R199" i="3"/>
  <c r="R198" i="3"/>
  <c r="R196" i="3"/>
  <c r="R195" i="3"/>
  <c r="R194" i="3"/>
  <c r="R193" i="3"/>
  <c r="C203" i="3"/>
  <c r="C204" i="3" s="1"/>
  <c r="E203" i="3"/>
  <c r="E204" i="3" s="1"/>
  <c r="G203" i="3"/>
  <c r="G204" i="3" s="1"/>
  <c r="I203" i="3"/>
  <c r="I204" i="3" s="1"/>
  <c r="K203" i="3"/>
  <c r="K204" i="3" s="1"/>
  <c r="M203" i="3"/>
  <c r="M204" i="3" s="1"/>
  <c r="O203" i="3"/>
  <c r="O204" i="3" s="1"/>
  <c r="Q203" i="3"/>
  <c r="Q204" i="3" s="1"/>
  <c r="S203" i="3"/>
  <c r="S204" i="3" s="1"/>
  <c r="C197" i="3"/>
  <c r="C200" i="3"/>
  <c r="C199" i="3"/>
  <c r="C198" i="3"/>
  <c r="C196" i="3"/>
  <c r="C195" i="3"/>
  <c r="C194" i="3"/>
  <c r="C193" i="3"/>
  <c r="I197" i="3"/>
  <c r="I200" i="3"/>
  <c r="I199" i="3"/>
  <c r="I198" i="3"/>
  <c r="I196" i="3"/>
  <c r="I195" i="3"/>
  <c r="I194" i="3"/>
  <c r="I193" i="3"/>
  <c r="O197" i="3"/>
  <c r="O200" i="3"/>
  <c r="O199" i="3"/>
  <c r="O198" i="3"/>
  <c r="O196" i="3"/>
  <c r="O195" i="3"/>
  <c r="O194" i="3"/>
  <c r="O193" i="3"/>
  <c r="C190" i="3"/>
  <c r="T181" i="3" l="1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2" i="3" s="1"/>
  <c r="U161" i="3" l="1"/>
  <c r="T186" i="3"/>
  <c r="T185" i="3"/>
  <c r="T184" i="3"/>
  <c r="S189" i="3"/>
  <c r="R190" i="3"/>
  <c r="Q189" i="3"/>
  <c r="P190" i="3"/>
  <c r="O189" i="3"/>
  <c r="N190" i="3"/>
  <c r="M189" i="3"/>
  <c r="L190" i="3"/>
  <c r="K189" i="3"/>
  <c r="J190" i="3"/>
  <c r="I189" i="3"/>
  <c r="H190" i="3"/>
  <c r="G189" i="3"/>
  <c r="F190" i="3"/>
  <c r="E189" i="3"/>
  <c r="D190" i="3"/>
  <c r="T189" i="3" l="1"/>
  <c r="D189" i="3"/>
  <c r="F189" i="3"/>
  <c r="H189" i="3"/>
  <c r="J189" i="3"/>
  <c r="L189" i="3"/>
  <c r="N189" i="3"/>
  <c r="P189" i="3"/>
  <c r="R189" i="3"/>
  <c r="E190" i="3"/>
  <c r="G190" i="3"/>
  <c r="I190" i="3"/>
  <c r="K190" i="3"/>
  <c r="M190" i="3"/>
  <c r="O190" i="3"/>
  <c r="Q190" i="3"/>
  <c r="S190" i="3"/>
  <c r="T190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81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90" i="3" l="1"/>
  <c r="U189" i="3"/>
  <c r="B190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<sst xmlns="http://schemas.openxmlformats.org/spreadsheetml/2006/main" count="293" uniqueCount="226">
  <si>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</si>
  <si>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</si>
  <si>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</si>
  <si>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</si>
  <si>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</si>
  <si>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</si>
  <si>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</si>
  <si>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</si>
  <si>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</si>
  <si>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</si>
  <si>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</si>
  <si>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</si>
  <si>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</si>
  <si>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</si>
  <si>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</si>
  <si>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</si>
  <si>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</si>
  <si>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</si>
  <si>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</si>
  <si>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</si>
  <si>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</si>
  <si>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</si>
  <si>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</si>
  <si>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</si>
  <si>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</si>
  <si>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</si>
  <si>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</si>
  <si>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</si>
  <si>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</si>
  <si>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</si>
  <si>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</si>
  <si>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</si>
  <si>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</si>
  <si>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</si>
  <si>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</si>
  <si>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</si>
  <si>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</si>
  <si>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</si>
  <si>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</si>
  <si>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</si>
  <si>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</si>
  <si>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</si>
  <si>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</si>
  <si>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</si>
  <si>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</si>
  <si>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</si>
  <si>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</si>
  <si>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</si>
  <si>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</si>
  <si>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</si>
  <si>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</si>
  <si>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</si>
  <si>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</si>
  <si>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</si>
  <si>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</si>
  <si>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</si>
  <si>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</si>
  <si>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</si>
  <si>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</si>
  <si>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</si>
  <si>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</si>
  <si>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</si>
  <si>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</si>
  <si>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</si>
  <si>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</si>
  <si>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</si>
  <si>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</si>
  <si>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</si>
  <si>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</si>
  <si>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</si>
  <si>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</si>
  <si>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</si>
  <si>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</si>
  <si>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</si>
  <si>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</si>
  <si>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</si>
  <si>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</si>
  <si>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</si>
  <si>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</si>
  <si>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</si>
  <si>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</si>
  <si>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</si>
  <si>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</si>
  <si>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</si>
  <si>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</si>
  <si>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</si>
  <si>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</si>
  <si>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</si>
  <si>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</si>
  <si>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</si>
  <si>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</si>
  <si>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</si>
  <si>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</si>
  <si>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</si>
  <si>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</si>
  <si>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</si>
  <si>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</si>
  <si>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</si>
  <si>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</si>
  <si>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</si>
  <si>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</si>
  <si>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</si>
  <si>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</si>
  <si>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</si>
  <si>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</si>
  <si>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</si>
  <si>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</si>
  <si>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</si>
  <si>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</si>
  <si>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</si>
  <si>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</si>
  <si>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</si>
  <si>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</si>
  <si>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</si>
  <si>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</si>
  <si>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</si>
  <si>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</si>
  <si>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</si>
  <si>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</si>
  <si>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</si>
  <si>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</si>
  <si>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</si>
  <si>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</si>
  <si>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</si>
  <si>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</si>
  <si>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</si>
  <si>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</si>
  <si>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</si>
  <si>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</si>
  <si>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</si>
  <si>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</si>
  <si>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</si>
  <si>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</si>
  <si>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</si>
  <si>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</si>
  <si>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</si>
  <si>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</si>
  <si>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</si>
  <si>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</si>
  <si>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</si>
  <si>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</si>
  <si>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</si>
  <si>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</si>
  <si>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</si>
  <si>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</si>
  <si>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</si>
  <si>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</si>
  <si>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</si>
  <si>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</si>
  <si>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</si>
  <si>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</si>
  <si>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</si>
  <si>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</si>
  <si>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</si>
  <si>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</si>
  <si>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</si>
  <si>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</si>
  <si>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</si>
  <si>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</si>
  <si>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</si>
  <si>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</si>
  <si>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</si>
  <si>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</si>
  <si>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</si>
  <si>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</si>
  <si>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</si>
  <si>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</si>
  <si>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</si>
  <si>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</si>
  <si>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</si>
  <si>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</si>
  <si>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</si>
  <si>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</si>
  <si>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</si>
  <si>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</si>
  <si>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</si>
  <si>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</si>
  <si>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</si>
  <si>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</si>
  <si>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</si>
  <si>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</si>
  <si>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</si>
  <si>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</si>
  <si>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</si>
  <si>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</si>
  <si>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</si>
  <si>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</si>
  <si>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</si>
  <si>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</si>
  <si>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</si>
  <si>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</si>
  <si>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</si>
  <si>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</si>
  <si>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</si>
  <si>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</si>
  <si>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</si>
  <si>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</si>
  <si>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</si>
  <si>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</si>
  <si>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</si>
  <si>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</si>
  <si>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</si>
  <si>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</si>
  <si>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</si>
  <si>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</si>
  <si>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</si>
  <si>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</si>
  <si>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</si>
  <si>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</si>
  <si>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</si>
  <si>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</si>
  <si>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15년대비</t>
    <phoneticPr fontId="13" type="noConversion"/>
  </si>
  <si>
    <t>2017. 2</t>
    <phoneticPr fontId="12" type="noConversion"/>
  </si>
  <si>
    <t>2017년 3월 건설수주액분석</t>
    <phoneticPr fontId="13" type="noConversion"/>
  </si>
  <si>
    <t>17년 3월</t>
  </si>
  <si>
    <t>협회조사</t>
  </si>
  <si>
    <t>통계청</t>
  </si>
  <si>
    <t>억원단위</t>
  </si>
  <si>
    <t>통계청수주비중</t>
  </si>
  <si>
    <t>소계</t>
  </si>
  <si>
    <t>기계설치</t>
  </si>
  <si>
    <t>주거</t>
  </si>
  <si>
    <t>비주거</t>
  </si>
  <si>
    <t>17.3월 누적</t>
    <phoneticPr fontId="12" type="noConversion"/>
  </si>
  <si>
    <t>16.3월 누적</t>
    <phoneticPr fontId="12" type="noConversion"/>
  </si>
  <si>
    <t>15.3월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</si>
</sst>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#,##0.0_ "/>
    <numFmt numFmtId="183" formatCode="_-* #,##0.0_-;\-* #,##0.0_-;_-* &quot;-&quot;?_-;_-@_-"/>
  </numFmts>
  <fonts count="3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81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8" fillId="10" borderId="0" xfId="0" applyFont="1" applyFill="1">
      <alignment vertical="center"/>
    </xf>
    <xf numFmtId="41" fontId="20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1" fillId="0" borderId="0" xfId="0" applyFont="1">
      <alignment vertical="center"/>
    </xf>
    <xf numFmtId="0" fontId="16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49" fontId="17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6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3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6" fillId="2" borderId="1" xfId="5" applyFont="1" applyFill="1" applyBorder="1" applyAlignment="1">
      <alignment vertical="center" shrinkToFit="1"/>
    </xf>
    <xf numFmtId="41" fontId="26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5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5" fillId="8" borderId="1" xfId="0" applyNumberFormat="1" applyFont="1" applyFill="1" applyBorder="1">
      <alignment vertical="center"/>
    </xf>
    <xf numFmtId="177" fontId="17" fillId="11" borderId="1" xfId="0" applyNumberFormat="1" applyFont="1" applyFill="1" applyBorder="1">
      <alignment vertical="center"/>
    </xf>
    <xf numFmtId="177" fontId="23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7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37" xfId="0" applyFont="1" applyFill="1" applyBorder="1">
      <alignment vertical="center"/>
    </xf>
    <xf numFmtId="0" fontId="16" fillId="7" borderId="0" xfId="0" applyFont="1" applyFill="1">
      <alignment vertical="center"/>
    </xf>
    <xf numFmtId="180" fontId="22" fillId="7" borderId="0" xfId="0" applyNumberFormat="1" applyFont="1" applyFill="1">
      <alignment vertical="center"/>
    </xf>
    <xf numFmtId="0" fontId="22" fillId="7" borderId="0" xfId="0" applyFont="1" applyFill="1">
      <alignment vertical="center"/>
    </xf>
    <xf numFmtId="41" fontId="20" fillId="7" borderId="0" xfId="0" applyNumberFormat="1" applyFont="1" applyFill="1">
      <alignment vertical="center"/>
    </xf>
    <xf numFmtId="41" fontId="16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5" fillId="8" borderId="1" xfId="0" applyNumberFormat="1" applyFont="1" applyFill="1" applyBorder="1">
      <alignment vertical="center"/>
    </xf>
    <xf numFmtId="0" fontId="25" fillId="0" borderId="0" xfId="0" applyFont="1" applyFill="1">
      <alignment vertical="center"/>
    </xf>
    <xf numFmtId="41" fontId="25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0" fillId="10" borderId="0" xfId="0" applyNumberFormat="1" applyFont="1" applyFill="1">
      <alignment vertical="center"/>
    </xf>
    <xf numFmtId="176" fontId="29" fillId="0" borderId="1" xfId="0" applyNumberFormat="1" applyFont="1" applyFill="1" applyBorder="1">
      <alignment vertical="center"/>
    </xf>
    <xf numFmtId="0" fontId="30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8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0" fillId="0" borderId="10" xfId="0" applyFont="1" applyFill="1" applyBorder="1">
      <alignment vertical="center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5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1" fontId="19" fillId="0" borderId="0" xfId="0" applyNumberFormat="1" applyFont="1" applyAlignment="1">
      <alignment horizontal="center" vertical="center"/>
    </xf>
    <xf numFmtId="0" fontId="0" fillId="7" borderId="0" xfId="0" applyFill="1" applyAlignment="1">
      <alignment horizontal="center" vertical="center"/>
    </xf>
    <xf numFmtId="177" fontId="2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1" fillId="0" borderId="0" xfId="0" applyFont="1">
      <alignment vertical="center"/>
    </xf>
    <xf numFmtId="176" fontId="21" fillId="13" borderId="0" xfId="0" applyNumberFormat="1" applyFont="1" applyFill="1" applyBorder="1">
      <alignment vertical="center"/>
    </xf>
    <xf numFmtId="181" fontId="21" fillId="14" borderId="0" xfId="0" applyNumberFormat="1" applyFont="1" applyFill="1" applyBorder="1">
      <alignment vertical="center"/>
    </xf>
    <xf numFmtId="181" fontId="0" fillId="7" borderId="0" xfId="0" applyNumberFormat="1" applyFill="1">
      <alignment vertical="center"/>
    </xf>
    <xf numFmtId="181" fontId="23" fillId="0" borderId="0" xfId="0" applyNumberFormat="1" applyFont="1">
      <alignment vertical="center"/>
    </xf>
    <xf numFmtId="43" fontId="0" fillId="0" borderId="0" xfId="0" applyNumberForma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/>
    </xf>
    <xf numFmtId="41" fontId="7" fillId="7" borderId="1" xfId="5" applyFont="1" applyFill="1" applyBorder="1" applyAlignment="1">
      <alignment horizontal="right"/>
    </xf>
    <xf numFmtId="178" fontId="7" fillId="7" borderId="1" xfId="5" applyNumberFormat="1" applyFont="1" applyFill="1" applyBorder="1" applyAlignment="1">
      <alignment horizontal="right"/>
    </xf>
    <xf numFmtId="0" fontId="30" fillId="7" borderId="10" xfId="0" applyFont="1" applyFill="1" applyBorder="1">
      <alignment vertical="center"/>
    </xf>
    <xf numFmtId="0" fontId="14" fillId="7" borderId="0" xfId="0" applyFont="1" applyFill="1">
      <alignment vertical="center"/>
    </xf>
    <xf numFmtId="41" fontId="14" fillId="7" borderId="0" xfId="0" applyNumberFormat="1" applyFont="1" applyFill="1">
      <alignment vertical="center"/>
    </xf>
    <xf numFmtId="182" fontId="0" fillId="0" borderId="0" xfId="0" applyNumberFormat="1">
      <alignment vertical="center"/>
    </xf>
    <xf numFmtId="41" fontId="7" fillId="8" borderId="1" xfId="5" applyFont="1" applyFill="1" applyBorder="1" applyAlignment="1">
      <alignment horizontal="center" vertical="center"/>
    </xf>
    <xf numFmtId="176" fontId="14" fillId="8" borderId="1" xfId="0" applyNumberFormat="1" applyFont="1" applyFill="1" applyBorder="1">
      <alignment vertical="center"/>
    </xf>
    <xf numFmtId="183" fontId="0" fillId="0" borderId="0" xfId="0" applyNumberFormat="1">
      <alignment vertical="center"/>
    </xf>
    <xf numFmtId="176" fontId="16" fillId="0" borderId="0" xfId="0" applyNumberFormat="1" applyFont="1">
      <alignment vertical="center"/>
    </xf>
    <xf numFmtId="176" fontId="7" fillId="0" borderId="1" xfId="0" applyNumberFormat="1" applyFont="1" applyFill="1" applyBorder="1" applyAlignment="1">
      <alignment vertical="center"/>
    </xf>
    <xf numFmtId="41" fontId="7" fillId="0" borderId="6" xfId="5" applyFont="1" applyFill="1" applyBorder="1" applyAlignment="1"/>
    <xf numFmtId="41" fontId="7" fillId="0" borderId="1" xfId="5" applyFont="1" applyFill="1" applyBorder="1" applyAlignment="1"/>
    <xf numFmtId="0" fontId="30" fillId="11" borderId="10" xfId="0" applyFont="1" applyFill="1" applyBorder="1">
      <alignment vertical="center"/>
    </xf>
    <xf numFmtId="177" fontId="7" fillId="11" borderId="1" xfId="0" applyNumberFormat="1" applyFont="1" applyFill="1" applyBorder="1">
      <alignment vertical="center"/>
    </xf>
    <xf numFmtId="177" fontId="17" fillId="7" borderId="1" xfId="0" applyNumberFormat="1" applyFont="1" applyFill="1" applyBorder="1">
      <alignment vertical="center"/>
    </xf>
    <xf numFmtId="0" fontId="17" fillId="11" borderId="1" xfId="5" applyNumberFormat="1" applyFont="1" applyFill="1" applyBorder="1" applyAlignment="1">
      <alignment horizontal="center" vertical="center"/>
    </xf>
    <xf numFmtId="176" fontId="16" fillId="11" borderId="1" xfId="0" applyNumberFormat="1" applyFont="1" applyFill="1" applyBorder="1">
      <alignment vertical="center"/>
    </xf>
    <xf numFmtId="180" fontId="0" fillId="0" borderId="0" xfId="0" applyNumberFormat="1">
      <alignment vertical="center"/>
    </xf>
    <xf numFmtId="0" fontId="24" fillId="4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/>
    </xf>
    <xf numFmtId="0" fontId="25" fillId="4" borderId="38" xfId="0" applyFont="1" applyFill="1" applyBorder="1" applyAlignment="1">
      <alignment horizontal="center" vertical="center"/>
    </xf>
    <xf numFmtId="0" fontId="32" fillId="0" borderId="0" xfId="25" applyFont="1" applyFill="1" applyAlignment="1">
      <alignment horizontal="center" vertical="center"/>
    </xf>
    <xf numFmtId="41" fontId="0" fillId="0" borderId="0" xfId="31" applyFont="1">
      <alignment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9"/>
  <sheetViews>
    <sheetView tabSelected="1" view="pageBreakPreview" zoomScaleNormal="100" zoomScaleSheetLayoutView="100" workbookViewId="0">
      <pane ySplit="5" topLeftCell="A171" activePane="bottomLeft" state="frozen"/>
      <selection pane="bottomLeft" activeCell="A2" sqref="A2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2.75" bestFit="1" customWidth="1"/>
    <col min="7" max="7" width="10" bestFit="1" customWidth="1"/>
    <col min="8" max="8" width="10.125" bestFit="1" customWidth="1"/>
    <col min="9" max="9" width="13.25" bestFit="1" customWidth="1"/>
    <col min="10" max="10" width="11.5" bestFit="1" customWidth="1"/>
    <col min="11" max="11" width="11" bestFit="1" customWidth="1"/>
    <col min="12" max="12" width="12.875" bestFit="1" customWidth="1"/>
    <col min="13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203" hidden="1" customWidth="1"/>
    <col min="21" max="21" width="12.25" style="179" hidden="1" customWidth="1"/>
    <col min="22" max="22" width="11.875" bestFit="1" customWidth="1"/>
    <col min="23" max="23" width="10.875" bestFit="1" customWidth="1"/>
    <col min="24" max="24" width="9.375" bestFit="1" customWidth="1"/>
    <col min="25" max="25" width="12.5" bestFit="1" customWidth="1"/>
    <col min="26" max="27" width="10.875" bestFit="1" customWidth="1"/>
  </cols>
  <sheetData>
    <row r="1" spans="1:21" ht="26.25" customHeight="1">
      <c r="A1" s="279" t="s">
        <v>213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0"/>
      <c r="S2" s="194" t="s">
        <v>177</v>
      </c>
      <c r="U2" s="194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76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77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78"/>
    </row>
    <row r="6" spans="1:21" ht="17.25" hidden="1" thickTop="1">
      <c r="A6" s="144" t="s">
        <v>67</v>
      </c>
      <c r="B6" s="145">
        <v>1024478</v>
      </c>
      <c r="C6" s="146">
        <v>322615</v>
      </c>
      <c r="D6" s="147">
        <v>229858</v>
      </c>
      <c r="E6" s="147"/>
      <c r="F6" s="147">
        <v>92307</v>
      </c>
      <c r="G6" s="147">
        <v>32791</v>
      </c>
      <c r="H6" s="147">
        <v>59516</v>
      </c>
      <c r="I6" s="147">
        <v>702312</v>
      </c>
      <c r="J6" s="147">
        <v>89641</v>
      </c>
      <c r="K6" s="147"/>
      <c r="L6" s="147">
        <v>612671</v>
      </c>
      <c r="M6" s="147">
        <v>418693</v>
      </c>
      <c r="N6" s="147">
        <v>193978</v>
      </c>
      <c r="O6" s="147">
        <v>319499</v>
      </c>
      <c r="P6" s="147"/>
      <c r="Q6" s="147">
        <v>704979</v>
      </c>
      <c r="R6" s="147">
        <v>451483</v>
      </c>
      <c r="S6" s="147">
        <v>253496</v>
      </c>
      <c r="T6" s="204"/>
      <c r="U6" s="201"/>
    </row>
    <row r="7" spans="1:21" hidden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87"/>
    </row>
    <row r="8" spans="1:21" hidden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87"/>
    </row>
    <row r="9" spans="1:21" hidden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87"/>
    </row>
    <row r="10" spans="1:21" hidden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87"/>
    </row>
    <row r="11" spans="1:21" hidden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87"/>
    </row>
    <row r="12" spans="1:21" hidden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87"/>
    </row>
    <row r="13" spans="1:21" hidden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87"/>
    </row>
    <row r="14" spans="1:21" hidden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87"/>
    </row>
    <row r="15" spans="1:21" hidden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87"/>
    </row>
    <row r="16" spans="1:21" hidden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87"/>
    </row>
    <row r="17" spans="1:21" hidden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87"/>
    </row>
    <row r="18" spans="1:21" hidden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87"/>
    </row>
    <row r="19" spans="1:21" hidden="1">
      <c r="A19" s="148" t="s">
        <v>71</v>
      </c>
      <c r="B19" s="149">
        <v>945723</v>
      </c>
      <c r="C19" s="150">
        <v>337645</v>
      </c>
      <c r="D19" s="151">
        <v>232608</v>
      </c>
      <c r="E19" s="151"/>
      <c r="F19" s="151">
        <v>105037</v>
      </c>
      <c r="G19" s="151">
        <v>31722</v>
      </c>
      <c r="H19" s="151">
        <v>73315</v>
      </c>
      <c r="I19" s="151">
        <v>608078</v>
      </c>
      <c r="J19" s="151">
        <v>89628</v>
      </c>
      <c r="K19" s="151"/>
      <c r="L19" s="151">
        <v>518450</v>
      </c>
      <c r="M19" s="151">
        <v>324962</v>
      </c>
      <c r="N19" s="151">
        <v>193488</v>
      </c>
      <c r="O19" s="151">
        <v>322236</v>
      </c>
      <c r="P19" s="151"/>
      <c r="Q19" s="151">
        <v>623487</v>
      </c>
      <c r="R19" s="151">
        <v>356684</v>
      </c>
      <c r="S19" s="151">
        <v>266803</v>
      </c>
      <c r="U19" s="187"/>
    </row>
    <row r="20" spans="1:21" hidden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87"/>
    </row>
    <row r="21" spans="1:21" hidden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87"/>
    </row>
    <row r="22" spans="1:21" hidden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87"/>
    </row>
    <row r="23" spans="1:21" hidden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87"/>
    </row>
    <row r="24" spans="1:21" hidden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87"/>
    </row>
    <row r="25" spans="1:21" hidden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87"/>
    </row>
    <row r="26" spans="1:21" hidden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87"/>
    </row>
    <row r="27" spans="1:21" hidden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87"/>
    </row>
    <row r="28" spans="1:21" hidden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87"/>
    </row>
    <row r="29" spans="1:21" hidden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87"/>
    </row>
    <row r="30" spans="1:21" hidden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87"/>
    </row>
    <row r="31" spans="1:21" hidden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87"/>
    </row>
    <row r="32" spans="1:21" hidden="1">
      <c r="A32" s="152" t="s">
        <v>73</v>
      </c>
      <c r="B32" s="153">
        <v>993840</v>
      </c>
      <c r="C32" s="154">
        <v>318255</v>
      </c>
      <c r="D32" s="154">
        <v>209715</v>
      </c>
      <c r="E32" s="154"/>
      <c r="F32" s="154">
        <v>108540</v>
      </c>
      <c r="G32" s="154">
        <v>38533</v>
      </c>
      <c r="H32" s="154">
        <v>70007</v>
      </c>
      <c r="I32" s="154">
        <v>675585</v>
      </c>
      <c r="J32" s="154">
        <v>94249</v>
      </c>
      <c r="K32" s="154"/>
      <c r="L32" s="154">
        <v>581336</v>
      </c>
      <c r="M32" s="154">
        <v>391554</v>
      </c>
      <c r="N32" s="154">
        <v>189782</v>
      </c>
      <c r="O32" s="154">
        <v>303964</v>
      </c>
      <c r="P32" s="154"/>
      <c r="Q32" s="154">
        <v>689876</v>
      </c>
      <c r="R32" s="154">
        <v>430087</v>
      </c>
      <c r="S32" s="154">
        <v>259789</v>
      </c>
      <c r="U32" s="187"/>
    </row>
    <row r="33" spans="1:21" hidden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87"/>
    </row>
    <row r="34" spans="1:21" hidden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87"/>
    </row>
    <row r="35" spans="1:21" hidden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87"/>
    </row>
    <row r="36" spans="1:21" hidden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87"/>
    </row>
    <row r="37" spans="1:21" hidden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87"/>
    </row>
    <row r="38" spans="1:21" hidden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87"/>
    </row>
    <row r="39" spans="1:21" hidden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87"/>
    </row>
    <row r="40" spans="1:21" hidden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87"/>
    </row>
    <row r="41" spans="1:21" hidden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87"/>
    </row>
    <row r="42" spans="1:21" hidden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87"/>
    </row>
    <row r="43" spans="1:21" hidden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87"/>
    </row>
    <row r="44" spans="1:21" hidden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87"/>
    </row>
    <row r="45" spans="1:21" hidden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87"/>
    </row>
    <row r="46" spans="1:21" hidden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3">
        <v>84.9</v>
      </c>
      <c r="U46" s="188">
        <f>B46/T46*100</f>
        <v>88436.966040175394</v>
      </c>
    </row>
    <row r="47" spans="1:21" hidden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3">
        <v>84.9</v>
      </c>
      <c r="U47" s="188">
        <f t="shared" ref="U47:U110" si="0">B47/T47*100</f>
        <v>86534.520488691196</v>
      </c>
    </row>
    <row r="48" spans="1:21" hidden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3">
        <v>84.9</v>
      </c>
      <c r="U48" s="188">
        <f t="shared" si="0"/>
        <v>112352.57610569902</v>
      </c>
    </row>
    <row r="49" spans="1:21" hidden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3">
        <v>84.9</v>
      </c>
      <c r="U49" s="188">
        <f t="shared" si="0"/>
        <v>109735.71375113174</v>
      </c>
    </row>
    <row r="50" spans="1:21" hidden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3">
        <v>84.9</v>
      </c>
      <c r="U50" s="188">
        <f t="shared" si="0"/>
        <v>103372.19571463008</v>
      </c>
    </row>
    <row r="51" spans="1:21" hidden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3">
        <v>84.9</v>
      </c>
      <c r="U51" s="188">
        <f t="shared" si="0"/>
        <v>157955.57480177371</v>
      </c>
    </row>
    <row r="52" spans="1:21" hidden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3">
        <v>84.9</v>
      </c>
      <c r="U52" s="188">
        <f t="shared" si="0"/>
        <v>90509.000201634088</v>
      </c>
    </row>
    <row r="53" spans="1:21" hidden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3">
        <v>84.9</v>
      </c>
      <c r="U53" s="188">
        <f t="shared" si="0"/>
        <v>96057.936547916674</v>
      </c>
    </row>
    <row r="54" spans="1:21" hidden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3">
        <v>84.9</v>
      </c>
      <c r="U54" s="188">
        <f t="shared" si="0"/>
        <v>123678.26297163907</v>
      </c>
    </row>
    <row r="55" spans="1:21" hidden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3">
        <v>84.9</v>
      </c>
      <c r="U55" s="188">
        <f t="shared" si="0"/>
        <v>145885.32397313989</v>
      </c>
    </row>
    <row r="56" spans="1:21" hidden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3">
        <v>84.9</v>
      </c>
      <c r="U56" s="188">
        <f t="shared" si="0"/>
        <v>166874.70173467256</v>
      </c>
    </row>
    <row r="57" spans="1:21" hidden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3">
        <v>84.9</v>
      </c>
      <c r="U57" s="188">
        <f t="shared" si="0"/>
        <v>225224.19642822491</v>
      </c>
    </row>
    <row r="58" spans="1:21" s="170" customFormat="1" hidden="1">
      <c r="A58" s="110" t="s">
        <v>85</v>
      </c>
      <c r="B58" s="185">
        <v>1279117.8064766699</v>
      </c>
      <c r="C58" s="186">
        <v>370887.19010117021</v>
      </c>
      <c r="D58" s="186">
        <v>219321.66055654519</v>
      </c>
      <c r="E58" s="186"/>
      <c r="F58" s="186">
        <v>151565.52954462502</v>
      </c>
      <c r="G58" s="186">
        <v>75699.276960817297</v>
      </c>
      <c r="H58" s="186">
        <v>75866.252583807742</v>
      </c>
      <c r="I58" s="186">
        <v>908230.61637549952</v>
      </c>
      <c r="J58" s="186">
        <v>142605.59324960742</v>
      </c>
      <c r="K58" s="186"/>
      <c r="L58" s="186">
        <v>765625.02312589216</v>
      </c>
      <c r="M58" s="186">
        <v>505784.68642786035</v>
      </c>
      <c r="N58" s="186">
        <v>259840.33669803187</v>
      </c>
      <c r="O58" s="186">
        <v>361927.25380615261</v>
      </c>
      <c r="P58" s="186"/>
      <c r="Q58" s="186">
        <v>917190.55267051735</v>
      </c>
      <c r="R58" s="186">
        <v>581483.96338867769</v>
      </c>
      <c r="S58" s="186">
        <v>335706.58928183961</v>
      </c>
      <c r="T58" s="205">
        <v>84.9</v>
      </c>
      <c r="U58" s="189">
        <f t="shared" si="0"/>
        <v>1506616.9687593284</v>
      </c>
    </row>
    <row r="59" spans="1:21" hidden="1">
      <c r="A59" s="181" t="s">
        <v>86</v>
      </c>
      <c r="B59" s="182">
        <v>66556.836799503886</v>
      </c>
      <c r="C59" s="183">
        <v>18774.017073714371</v>
      </c>
      <c r="D59" s="183">
        <v>6066.152573798513</v>
      </c>
      <c r="E59" s="184" t="s">
        <v>41</v>
      </c>
      <c r="F59" s="181">
        <v>12707.864499915859</v>
      </c>
      <c r="G59" s="181">
        <v>10308.73</v>
      </c>
      <c r="H59" s="181">
        <v>2399.1344999158596</v>
      </c>
      <c r="I59" s="181">
        <v>47782.819725789501</v>
      </c>
      <c r="J59" s="181">
        <v>2706.1234806715547</v>
      </c>
      <c r="K59" s="184" t="s">
        <v>41</v>
      </c>
      <c r="L59" s="181">
        <v>45076.69624511795</v>
      </c>
      <c r="M59" s="181">
        <v>25298.752345508976</v>
      </c>
      <c r="N59" s="181">
        <v>19777.943899608974</v>
      </c>
      <c r="O59" s="181">
        <v>8772.2760544700686</v>
      </c>
      <c r="P59" s="184" t="s">
        <v>41</v>
      </c>
      <c r="Q59" s="181">
        <v>57784.560745033807</v>
      </c>
      <c r="R59" s="181">
        <v>35607.482345508972</v>
      </c>
      <c r="S59" s="181">
        <v>22177.078399524835</v>
      </c>
      <c r="T59" s="203">
        <v>94.5</v>
      </c>
      <c r="U59" s="188">
        <f t="shared" si="0"/>
        <v>70430.515131750144</v>
      </c>
    </row>
    <row r="60" spans="1:21" hidden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3">
        <v>94.5</v>
      </c>
      <c r="U60" s="188">
        <f t="shared" si="0"/>
        <v>73836.592715688006</v>
      </c>
    </row>
    <row r="61" spans="1:21" hidden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3">
        <v>94.5</v>
      </c>
      <c r="U61" s="188">
        <f t="shared" si="0"/>
        <v>104987.1595630345</v>
      </c>
    </row>
    <row r="62" spans="1:21" hidden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3">
        <v>94.5</v>
      </c>
      <c r="U62" s="188">
        <f t="shared" si="0"/>
        <v>99816.631311690682</v>
      </c>
    </row>
    <row r="63" spans="1:21" hidden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3">
        <v>94.5</v>
      </c>
      <c r="U63" s="188">
        <f t="shared" si="0"/>
        <v>120522.01702329516</v>
      </c>
    </row>
    <row r="64" spans="1:21" hidden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3">
        <v>94.5</v>
      </c>
      <c r="U64" s="188">
        <f t="shared" si="0"/>
        <v>113718.87199862406</v>
      </c>
    </row>
    <row r="65" spans="1:21" hidden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3">
        <v>94.5</v>
      </c>
      <c r="U65" s="188">
        <f t="shared" si="0"/>
        <v>70747.32042888405</v>
      </c>
    </row>
    <row r="66" spans="1:21" hidden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3">
        <v>94.5</v>
      </c>
      <c r="U66" s="188">
        <f t="shared" si="0"/>
        <v>80660.809484864018</v>
      </c>
    </row>
    <row r="67" spans="1:21" hidden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3">
        <v>94.5</v>
      </c>
      <c r="U67" s="188">
        <f t="shared" si="0"/>
        <v>71634.274377748501</v>
      </c>
    </row>
    <row r="68" spans="1:21" hidden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3">
        <v>94.5</v>
      </c>
      <c r="U68" s="188">
        <f t="shared" si="0"/>
        <v>102880.0825918848</v>
      </c>
    </row>
    <row r="69" spans="1:21" hidden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3">
        <v>94.5</v>
      </c>
      <c r="U69" s="188">
        <f t="shared" si="0"/>
        <v>100622.05118730819</v>
      </c>
    </row>
    <row r="70" spans="1:21" hidden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3">
        <v>94.5</v>
      </c>
      <c r="U70" s="188">
        <f t="shared" si="0"/>
        <v>260885.8988345387</v>
      </c>
    </row>
    <row r="71" spans="1:21" hidden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3">
        <v>94.5</v>
      </c>
      <c r="U71" s="188">
        <f t="shared" si="0"/>
        <v>1270742.2246493108</v>
      </c>
    </row>
    <row r="72" spans="1:21" hidden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3">
        <v>96.1</v>
      </c>
      <c r="U72" s="188">
        <f t="shared" si="0"/>
        <v>64754.607466964408</v>
      </c>
    </row>
    <row r="73" spans="1:21" hidden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3">
        <v>96.1</v>
      </c>
      <c r="U73" s="188">
        <f t="shared" si="0"/>
        <v>64124.616087848553</v>
      </c>
    </row>
    <row r="74" spans="1:21" hidden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3">
        <v>96.1</v>
      </c>
      <c r="U74" s="188">
        <f t="shared" si="0"/>
        <v>88732.249071982238</v>
      </c>
    </row>
    <row r="75" spans="1:21" hidden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3">
        <v>96.1</v>
      </c>
      <c r="U75" s="188">
        <f t="shared" si="0"/>
        <v>91230.795990496888</v>
      </c>
    </row>
    <row r="76" spans="1:21" hidden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3">
        <v>96.1</v>
      </c>
      <c r="U76" s="188">
        <f t="shared" si="0"/>
        <v>85869.017524621479</v>
      </c>
    </row>
    <row r="77" spans="1:21" hidden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3">
        <v>96.1</v>
      </c>
      <c r="U77" s="188">
        <f t="shared" si="0"/>
        <v>133600.68484175816</v>
      </c>
    </row>
    <row r="78" spans="1:21" hidden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3">
        <v>96.1</v>
      </c>
      <c r="U78" s="188">
        <f t="shared" si="0"/>
        <v>66594.226092327532</v>
      </c>
    </row>
    <row r="79" spans="1:21" hidden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3">
        <v>96.1</v>
      </c>
      <c r="U79" s="188">
        <f t="shared" si="0"/>
        <v>54758.674767897071</v>
      </c>
    </row>
    <row r="80" spans="1:21" hidden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3">
        <v>96.1</v>
      </c>
      <c r="U80" s="188">
        <f t="shared" si="0"/>
        <v>106708.02032384509</v>
      </c>
    </row>
    <row r="81" spans="1:21" hidden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3">
        <v>96.1</v>
      </c>
      <c r="U81" s="188">
        <f t="shared" si="0"/>
        <v>119073.0646689615</v>
      </c>
    </row>
    <row r="82" spans="1:21" hidden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3">
        <v>96.1</v>
      </c>
      <c r="U82" s="188">
        <f t="shared" si="0"/>
        <v>161758.57475452503</v>
      </c>
    </row>
    <row r="83" spans="1:21" hidden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3">
        <v>96.1</v>
      </c>
      <c r="U83" s="188">
        <f t="shared" si="0"/>
        <v>198114.48347273082</v>
      </c>
    </row>
    <row r="84" spans="1:21" hidden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3">
        <v>96.1</v>
      </c>
      <c r="U84" s="188">
        <f t="shared" si="0"/>
        <v>1235319.0150639587</v>
      </c>
    </row>
    <row r="85" spans="1:21" hidden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3">
        <v>100</v>
      </c>
      <c r="U85" s="188">
        <f t="shared" si="0"/>
        <v>73029.706861312996</v>
      </c>
    </row>
    <row r="86" spans="1:21" hidden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3">
        <v>100</v>
      </c>
      <c r="U86" s="188">
        <f t="shared" si="0"/>
        <v>61542.342426640003</v>
      </c>
    </row>
    <row r="87" spans="1:21" hidden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3">
        <v>100</v>
      </c>
      <c r="U87" s="188">
        <f t="shared" si="0"/>
        <v>73466.037792904099</v>
      </c>
    </row>
    <row r="88" spans="1:21" hidden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3">
        <v>100</v>
      </c>
      <c r="U88" s="188">
        <f t="shared" si="0"/>
        <v>81891.193403823272</v>
      </c>
    </row>
    <row r="89" spans="1:21" hidden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3">
        <v>100</v>
      </c>
      <c r="U89" s="188">
        <f t="shared" si="0"/>
        <v>98594.850234198006</v>
      </c>
    </row>
    <row r="90" spans="1:21" hidden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3">
        <v>100</v>
      </c>
      <c r="U90" s="188">
        <f t="shared" si="0"/>
        <v>118248.95332047481</v>
      </c>
    </row>
    <row r="91" spans="1:21" hidden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3">
        <v>100</v>
      </c>
      <c r="U91" s="188">
        <f t="shared" si="0"/>
        <v>86850.807702693332</v>
      </c>
    </row>
    <row r="92" spans="1:21" hidden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3">
        <v>100</v>
      </c>
      <c r="U92" s="188">
        <f t="shared" si="0"/>
        <v>48942.178610940784</v>
      </c>
    </row>
    <row r="93" spans="1:21" hidden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3">
        <v>100</v>
      </c>
      <c r="U93" s="188">
        <f t="shared" si="0"/>
        <v>85486.902151162052</v>
      </c>
    </row>
    <row r="94" spans="1:21" hidden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3">
        <v>100</v>
      </c>
      <c r="U94" s="188">
        <f t="shared" si="0"/>
        <v>55998.45100856114</v>
      </c>
    </row>
    <row r="95" spans="1:21" hidden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3">
        <v>100</v>
      </c>
      <c r="U95" s="188">
        <f t="shared" si="0"/>
        <v>88395.96790248758</v>
      </c>
    </row>
    <row r="96" spans="1:21" hidden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3">
        <v>100</v>
      </c>
      <c r="U96" s="188">
        <f t="shared" si="0"/>
        <v>159851.10658001815</v>
      </c>
    </row>
    <row r="97" spans="1:21" hidden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3">
        <v>100</v>
      </c>
      <c r="U97" s="190">
        <f t="shared" si="0"/>
        <v>1032298.4979952165</v>
      </c>
    </row>
    <row r="98" spans="1:21" hidden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3">
        <v>106.2</v>
      </c>
      <c r="U98" s="188">
        <f t="shared" si="0"/>
        <v>54383.887025133467</v>
      </c>
    </row>
    <row r="99" spans="1:21" hidden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3">
        <v>106.2</v>
      </c>
      <c r="U99" s="188">
        <f t="shared" si="0"/>
        <v>47980.486075300643</v>
      </c>
    </row>
    <row r="100" spans="1:21" hidden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3">
        <v>106.2</v>
      </c>
      <c r="U100" s="188">
        <f t="shared" si="0"/>
        <v>84656.308851224108</v>
      </c>
    </row>
    <row r="101" spans="1:21" hidden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3">
        <v>106.2</v>
      </c>
      <c r="U101" s="188">
        <f t="shared" si="0"/>
        <v>81440.763508339442</v>
      </c>
    </row>
    <row r="102" spans="1:21" hidden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3">
        <v>106.2</v>
      </c>
      <c r="U102" s="188">
        <f t="shared" si="0"/>
        <v>79721.996233521641</v>
      </c>
    </row>
    <row r="103" spans="1:21" hidden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3">
        <v>106.2</v>
      </c>
      <c r="U103" s="188">
        <f t="shared" si="0"/>
        <v>122316.70433145009</v>
      </c>
    </row>
    <row r="104" spans="1:21" hidden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3">
        <v>106.2</v>
      </c>
      <c r="U104" s="188">
        <f t="shared" si="0"/>
        <v>59830.433145009411</v>
      </c>
    </row>
    <row r="105" spans="1:21" hidden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3">
        <v>106.2</v>
      </c>
      <c r="U105" s="188">
        <f t="shared" si="0"/>
        <v>80498.352165725039</v>
      </c>
    </row>
    <row r="106" spans="1:21" hidden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3">
        <v>106.2</v>
      </c>
      <c r="U106" s="188">
        <f t="shared" si="0"/>
        <v>81736.826741996236</v>
      </c>
    </row>
    <row r="107" spans="1:21" hidden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3">
        <v>106.2</v>
      </c>
      <c r="U107" s="188">
        <f t="shared" si="0"/>
        <v>76230.932203389835</v>
      </c>
    </row>
    <row r="108" spans="1:21" hidden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3">
        <v>106.2</v>
      </c>
      <c r="U108" s="188">
        <f t="shared" si="0"/>
        <v>99197.92746052549</v>
      </c>
    </row>
    <row r="109" spans="1:21" hidden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3">
        <v>106.2</v>
      </c>
      <c r="U109" s="188">
        <f t="shared" si="0"/>
        <v>174387.37086756842</v>
      </c>
    </row>
    <row r="110" spans="1:21" hidden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3">
        <v>106.2</v>
      </c>
      <c r="U110" s="191">
        <f t="shared" si="0"/>
        <v>1042381.9886091838</v>
      </c>
    </row>
    <row r="111" spans="1:21" hidden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3">
        <v>108.4</v>
      </c>
      <c r="U111" s="188">
        <f t="shared" ref="U111:U160" si="2">B111/T111*100</f>
        <v>73017.799372863577</v>
      </c>
    </row>
    <row r="112" spans="1:21" hidden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3">
        <v>108.4</v>
      </c>
      <c r="U112" s="188">
        <f t="shared" si="2"/>
        <v>84782.287822878221</v>
      </c>
    </row>
    <row r="113" spans="1:21" hidden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3">
        <v>108.4</v>
      </c>
      <c r="U113" s="188">
        <f t="shared" si="2"/>
        <v>76996.309963099629</v>
      </c>
    </row>
    <row r="114" spans="1:21" hidden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3">
        <v>108.4</v>
      </c>
      <c r="U114" s="188">
        <f t="shared" si="2"/>
        <v>71137.500420099313</v>
      </c>
    </row>
    <row r="115" spans="1:21" hidden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3">
        <v>108.4</v>
      </c>
      <c r="U115" s="188">
        <f t="shared" si="2"/>
        <v>78589.483394833936</v>
      </c>
    </row>
    <row r="116" spans="1:21" hidden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3">
        <v>108.4</v>
      </c>
      <c r="U116" s="188">
        <f t="shared" si="2"/>
        <v>121154.05904059039</v>
      </c>
    </row>
    <row r="117" spans="1:21" hidden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3">
        <v>108.4</v>
      </c>
      <c r="U117" s="188">
        <f t="shared" si="2"/>
        <v>69518.450184501839</v>
      </c>
    </row>
    <row r="118" spans="1:21" hidden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3">
        <v>108.4</v>
      </c>
      <c r="U118" s="188">
        <f t="shared" si="2"/>
        <v>56147.601476014759</v>
      </c>
    </row>
    <row r="119" spans="1:21" hidden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3">
        <v>108.4</v>
      </c>
      <c r="U119" s="188">
        <f t="shared" si="2"/>
        <v>66986.162361623603</v>
      </c>
    </row>
    <row r="120" spans="1:21" hidden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3">
        <v>108.4</v>
      </c>
      <c r="U120" s="188">
        <f t="shared" si="2"/>
        <v>60427.419615105842</v>
      </c>
    </row>
    <row r="121" spans="1:21" hidden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3">
        <v>108.4</v>
      </c>
      <c r="U121" s="188">
        <f t="shared" si="2"/>
        <v>77923.710373729817</v>
      </c>
    </row>
    <row r="122" spans="1:21" hidden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3">
        <v>108.4</v>
      </c>
      <c r="U122" s="188">
        <f t="shared" si="2"/>
        <v>99722.324723247235</v>
      </c>
    </row>
    <row r="123" spans="1:21" s="170" customFormat="1" hidden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06">
        <v>108.4</v>
      </c>
      <c r="U123" s="192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3">
        <v>108.5</v>
      </c>
      <c r="U124" s="188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3">
        <v>108.5</v>
      </c>
      <c r="U125" s="188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3">
        <v>108.5</v>
      </c>
      <c r="U126" s="188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3">
        <v>108.5</v>
      </c>
      <c r="U127" s="188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3">
        <v>108.5</v>
      </c>
      <c r="U128" s="188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3">
        <v>108.5</v>
      </c>
      <c r="U129" s="188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3">
        <v>108.5</v>
      </c>
      <c r="U130" s="188">
        <f t="shared" si="2"/>
        <v>62130.875576036866</v>
      </c>
    </row>
    <row r="131" spans="1:25" hidden="1">
      <c r="A131" s="167" t="s">
        <v>135</v>
      </c>
      <c r="B131" s="168">
        <v>59679</v>
      </c>
      <c r="C131" s="168">
        <v>24326</v>
      </c>
      <c r="D131" s="168">
        <v>13832</v>
      </c>
      <c r="E131" s="168">
        <v>833</v>
      </c>
      <c r="F131" s="168">
        <v>10494</v>
      </c>
      <c r="G131" s="168">
        <v>1465</v>
      </c>
      <c r="H131" s="168">
        <v>9030</v>
      </c>
      <c r="I131" s="168">
        <v>35353</v>
      </c>
      <c r="J131" s="168">
        <v>4999</v>
      </c>
      <c r="K131" s="168">
        <v>3315</v>
      </c>
      <c r="L131" s="168">
        <v>30355</v>
      </c>
      <c r="M131" s="168">
        <v>13984</v>
      </c>
      <c r="N131" s="168">
        <v>16371</v>
      </c>
      <c r="O131" s="168">
        <v>18831</v>
      </c>
      <c r="P131" s="168">
        <v>4148</v>
      </c>
      <c r="Q131" s="168">
        <v>40849</v>
      </c>
      <c r="R131" s="168">
        <v>15448</v>
      </c>
      <c r="S131" s="168">
        <v>25401</v>
      </c>
      <c r="T131" s="203">
        <v>108.5</v>
      </c>
      <c r="U131" s="188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3">
        <v>108.5</v>
      </c>
      <c r="U132" s="188">
        <f t="shared" si="2"/>
        <v>66866.359447004608</v>
      </c>
    </row>
    <row r="133" spans="1:25" s="171" customFormat="1" hidden="1">
      <c r="A133" s="167" t="s">
        <v>137</v>
      </c>
      <c r="B133" s="168">
        <v>94919</v>
      </c>
      <c r="C133" s="168">
        <v>24092</v>
      </c>
      <c r="D133" s="168">
        <v>13308</v>
      </c>
      <c r="E133" s="168">
        <v>1325</v>
      </c>
      <c r="F133" s="168">
        <v>10784</v>
      </c>
      <c r="G133" s="168">
        <v>3256</v>
      </c>
      <c r="H133" s="168">
        <v>7528</v>
      </c>
      <c r="I133" s="168">
        <v>70827</v>
      </c>
      <c r="J133" s="168">
        <v>15427</v>
      </c>
      <c r="K133" s="168">
        <v>3005</v>
      </c>
      <c r="L133" s="168">
        <v>55400</v>
      </c>
      <c r="M133" s="168">
        <v>38706</v>
      </c>
      <c r="N133" s="168">
        <v>16694</v>
      </c>
      <c r="O133" s="168">
        <v>28735</v>
      </c>
      <c r="P133" s="168">
        <v>4330</v>
      </c>
      <c r="Q133" s="168">
        <v>66184</v>
      </c>
      <c r="R133" s="168">
        <v>41962</v>
      </c>
      <c r="S133" s="168">
        <v>24222</v>
      </c>
      <c r="T133" s="203">
        <v>108.5</v>
      </c>
      <c r="U133" s="188">
        <f t="shared" si="2"/>
        <v>87482.949308755764</v>
      </c>
    </row>
    <row r="134" spans="1:25" s="171" customFormat="1" hidden="1">
      <c r="A134" s="167" t="s">
        <v>138</v>
      </c>
      <c r="B134" s="168">
        <v>83469</v>
      </c>
      <c r="C134" s="168">
        <v>33258</v>
      </c>
      <c r="D134" s="168">
        <v>17905</v>
      </c>
      <c r="E134" s="168">
        <v>434</v>
      </c>
      <c r="F134" s="168">
        <v>15353</v>
      </c>
      <c r="G134" s="168">
        <v>6710</v>
      </c>
      <c r="H134" s="168">
        <v>8643</v>
      </c>
      <c r="I134" s="168">
        <v>50211</v>
      </c>
      <c r="J134" s="168">
        <v>7067</v>
      </c>
      <c r="K134" s="168">
        <v>1573</v>
      </c>
      <c r="L134" s="168">
        <v>43144</v>
      </c>
      <c r="M134" s="168">
        <v>24340</v>
      </c>
      <c r="N134" s="168">
        <v>18804</v>
      </c>
      <c r="O134" s="168">
        <v>24973</v>
      </c>
      <c r="P134" s="168">
        <v>2007</v>
      </c>
      <c r="Q134" s="168">
        <v>58496</v>
      </c>
      <c r="R134" s="168">
        <v>31050</v>
      </c>
      <c r="S134" s="168">
        <v>27446</v>
      </c>
      <c r="T134" s="203">
        <v>108.5</v>
      </c>
      <c r="U134" s="188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3">
        <v>108.5</v>
      </c>
      <c r="U135" s="188">
        <f t="shared" si="2"/>
        <v>132282.02764976959</v>
      </c>
      <c r="Y135" s="143"/>
    </row>
    <row r="136" spans="1:25" ht="17.25" hidden="1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3">
        <v>108.5</v>
      </c>
      <c r="U136" s="192">
        <f t="shared" si="2"/>
        <v>841538.24884792627</v>
      </c>
    </row>
    <row r="137" spans="1:25" hidden="1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07">
        <v>110.1</v>
      </c>
      <c r="U137" s="188">
        <f t="shared" si="2"/>
        <v>63058.128973660314</v>
      </c>
    </row>
    <row r="138" spans="1:25" hidden="1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07">
        <v>110.1</v>
      </c>
      <c r="U138" s="188">
        <f t="shared" si="2"/>
        <v>70619.43687556767</v>
      </c>
    </row>
    <row r="139" spans="1:25" hidden="1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07">
        <v>110.1</v>
      </c>
      <c r="U139" s="188">
        <f t="shared" si="2"/>
        <v>69449.591280653956</v>
      </c>
    </row>
    <row r="140" spans="1:25" hidden="1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07">
        <v>110.1</v>
      </c>
      <c r="U140" s="188">
        <f t="shared" si="2"/>
        <v>82788.374205267944</v>
      </c>
    </row>
    <row r="141" spans="1:25" hidden="1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07">
        <v>110.1</v>
      </c>
      <c r="U141" s="188">
        <f t="shared" si="2"/>
        <v>72074.477747502271</v>
      </c>
    </row>
    <row r="142" spans="1:25" hidden="1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07">
        <v>110.1</v>
      </c>
      <c r="U142" s="188">
        <f t="shared" si="2"/>
        <v>93009.990917347881</v>
      </c>
    </row>
    <row r="143" spans="1:25" hidden="1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07">
        <v>110.1</v>
      </c>
      <c r="U143" s="188">
        <f t="shared" si="2"/>
        <v>74327.883742052683</v>
      </c>
    </row>
    <row r="144" spans="1:25" hidden="1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07">
        <v>110.1</v>
      </c>
      <c r="U144" s="188">
        <f t="shared" si="2"/>
        <v>85740.236148955504</v>
      </c>
    </row>
    <row r="145" spans="1:25" hidden="1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07">
        <v>110.1</v>
      </c>
      <c r="U145" s="188">
        <f t="shared" si="2"/>
        <v>87015.440508628526</v>
      </c>
    </row>
    <row r="146" spans="1:25" s="171" customFormat="1" hidden="1">
      <c r="A146" s="167" t="s">
        <v>150</v>
      </c>
      <c r="B146" s="168">
        <v>89165</v>
      </c>
      <c r="C146" s="168">
        <v>21910</v>
      </c>
      <c r="D146" s="168">
        <v>13426</v>
      </c>
      <c r="E146" s="168">
        <v>1523</v>
      </c>
      <c r="F146" s="168">
        <v>8484</v>
      </c>
      <c r="G146" s="168">
        <v>1666</v>
      </c>
      <c r="H146" s="168">
        <v>6818</v>
      </c>
      <c r="I146" s="168">
        <v>67256</v>
      </c>
      <c r="J146" s="168">
        <v>9599</v>
      </c>
      <c r="K146" s="168">
        <v>2528</v>
      </c>
      <c r="L146" s="168">
        <v>57656</v>
      </c>
      <c r="M146" s="168">
        <v>39118</v>
      </c>
      <c r="N146" s="168">
        <v>18538</v>
      </c>
      <c r="O146" s="168">
        <v>23025</v>
      </c>
      <c r="P146" s="168">
        <v>4051</v>
      </c>
      <c r="Q146" s="168">
        <v>66140</v>
      </c>
      <c r="R146" s="168">
        <v>40783</v>
      </c>
      <c r="S146" s="168">
        <v>25357</v>
      </c>
      <c r="T146" s="207">
        <v>110.1</v>
      </c>
      <c r="U146" s="188">
        <f t="shared" si="2"/>
        <v>80985.467756584927</v>
      </c>
    </row>
    <row r="147" spans="1:25" s="171" customFormat="1" hidden="1">
      <c r="A147" s="167" t="s">
        <v>151</v>
      </c>
      <c r="B147" s="168">
        <v>73466</v>
      </c>
      <c r="C147" s="168">
        <v>24881</v>
      </c>
      <c r="D147" s="168">
        <v>12556</v>
      </c>
      <c r="E147" s="168">
        <v>308</v>
      </c>
      <c r="F147" s="168">
        <v>12324</v>
      </c>
      <c r="G147" s="168">
        <v>5399</v>
      </c>
      <c r="H147" s="168">
        <v>6925</v>
      </c>
      <c r="I147" s="168">
        <v>48586</v>
      </c>
      <c r="J147" s="168">
        <v>11403</v>
      </c>
      <c r="K147" s="168">
        <v>2997</v>
      </c>
      <c r="L147" s="168">
        <v>37183</v>
      </c>
      <c r="M147" s="168">
        <v>13334</v>
      </c>
      <c r="N147" s="168">
        <v>23849</v>
      </c>
      <c r="O147" s="168">
        <v>23959</v>
      </c>
      <c r="P147" s="168">
        <v>3305</v>
      </c>
      <c r="Q147" s="168">
        <v>49507</v>
      </c>
      <c r="R147" s="168">
        <v>18733</v>
      </c>
      <c r="S147" s="168">
        <v>30775</v>
      </c>
      <c r="T147" s="207">
        <v>110.1</v>
      </c>
      <c r="U147" s="188">
        <f t="shared" si="2"/>
        <v>66726.61217075387</v>
      </c>
    </row>
    <row r="148" spans="1:25" hidden="1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07">
        <v>110.1</v>
      </c>
      <c r="U148" s="188">
        <f t="shared" si="2"/>
        <v>130284.28701180746</v>
      </c>
      <c r="Y148" s="143"/>
    </row>
    <row r="149" spans="1:25" hidden="1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07">
        <v>110.1</v>
      </c>
      <c r="U149" s="192">
        <f t="shared" si="2"/>
        <v>976079.92733878293</v>
      </c>
    </row>
    <row r="150" spans="1:25" ht="18" customHeight="1" thickTop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08">
        <v>110</v>
      </c>
      <c r="U150" s="188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08">
        <v>110</v>
      </c>
      <c r="U151" s="188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08">
        <v>110</v>
      </c>
      <c r="U152" s="188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08">
        <v>108.6</v>
      </c>
      <c r="U153" s="188">
        <f t="shared" si="2"/>
        <v>99912.352235723534</v>
      </c>
    </row>
    <row r="154" spans="1:25" ht="18" customHeight="1">
      <c r="A154" s="141" t="s">
        <v>159</v>
      </c>
      <c r="B154" s="155">
        <v>154956</v>
      </c>
      <c r="C154" s="155">
        <v>42715</v>
      </c>
      <c r="D154" s="155">
        <v>28379</v>
      </c>
      <c r="E154" s="155">
        <v>2338</v>
      </c>
      <c r="F154" s="155">
        <v>14336</v>
      </c>
      <c r="G154" s="155">
        <v>3097</v>
      </c>
      <c r="H154" s="155">
        <v>11238</v>
      </c>
      <c r="I154" s="155">
        <v>112241</v>
      </c>
      <c r="J154" s="155">
        <v>4086</v>
      </c>
      <c r="K154" s="155">
        <v>503</v>
      </c>
      <c r="L154" s="155">
        <v>108155</v>
      </c>
      <c r="M154" s="155">
        <v>60064</v>
      </c>
      <c r="N154" s="155">
        <v>48091</v>
      </c>
      <c r="O154" s="155">
        <v>32465</v>
      </c>
      <c r="P154" s="155">
        <v>2840</v>
      </c>
      <c r="Q154" s="155">
        <v>122491</v>
      </c>
      <c r="R154" s="155">
        <v>63161</v>
      </c>
      <c r="S154" s="155">
        <v>59330</v>
      </c>
      <c r="T154" s="208">
        <v>108.6</v>
      </c>
      <c r="U154" s="188">
        <f t="shared" si="2"/>
        <v>142685.08287292818</v>
      </c>
    </row>
    <row r="155" spans="1:25" s="159" customFormat="1" ht="18" customHeight="1">
      <c r="A155" s="141" t="s">
        <v>169</v>
      </c>
      <c r="B155" s="158">
        <v>158650</v>
      </c>
      <c r="C155" s="158">
        <v>55954</v>
      </c>
      <c r="D155" s="158">
        <v>46704</v>
      </c>
      <c r="E155" s="158">
        <v>680</v>
      </c>
      <c r="F155" s="158">
        <v>9251</v>
      </c>
      <c r="G155" s="158">
        <v>1590</v>
      </c>
      <c r="H155" s="158">
        <v>7661</v>
      </c>
      <c r="I155" s="158">
        <v>102696</v>
      </c>
      <c r="J155" s="158">
        <v>11783</v>
      </c>
      <c r="K155" s="158">
        <v>6058</v>
      </c>
      <c r="L155" s="158">
        <v>90912</v>
      </c>
      <c r="M155" s="158">
        <v>55019</v>
      </c>
      <c r="N155" s="158">
        <v>35893</v>
      </c>
      <c r="O155" s="158">
        <v>58487</v>
      </c>
      <c r="P155" s="158">
        <v>6738</v>
      </c>
      <c r="Q155" s="158">
        <v>100163</v>
      </c>
      <c r="R155" s="158">
        <v>56609</v>
      </c>
      <c r="S155" s="158">
        <v>43554</v>
      </c>
      <c r="T155" s="208">
        <v>108.6</v>
      </c>
      <c r="U155" s="188">
        <f t="shared" si="2"/>
        <v>146086.5561694291</v>
      </c>
    </row>
    <row r="156" spans="1:25" s="163" customFormat="1" ht="18" customHeight="1">
      <c r="A156" s="161" t="s">
        <v>172</v>
      </c>
      <c r="B156" s="162">
        <v>103387.79528973253</v>
      </c>
      <c r="C156" s="162">
        <v>25940.240000000002</v>
      </c>
      <c r="D156" s="162">
        <v>15778.12</v>
      </c>
      <c r="E156" s="162">
        <v>357.02</v>
      </c>
      <c r="F156" s="162">
        <v>10162.120000000001</v>
      </c>
      <c r="G156" s="162">
        <v>4191.2</v>
      </c>
      <c r="H156" s="162">
        <v>5970.92</v>
      </c>
      <c r="I156" s="162">
        <v>77447.55528973254</v>
      </c>
      <c r="J156" s="162">
        <v>3849.6755890755535</v>
      </c>
      <c r="K156" s="162">
        <v>2667.76</v>
      </c>
      <c r="L156" s="162">
        <v>73597.879700656995</v>
      </c>
      <c r="M156" s="162">
        <v>48000.741787599669</v>
      </c>
      <c r="N156" s="162">
        <v>25597.137913057319</v>
      </c>
      <c r="O156" s="162">
        <v>19627.795589075555</v>
      </c>
      <c r="P156" s="162">
        <v>3024.78</v>
      </c>
      <c r="Q156" s="162">
        <v>83759.999700656976</v>
      </c>
      <c r="R156" s="162">
        <v>52191.941787599673</v>
      </c>
      <c r="S156" s="162">
        <v>31568.057913057321</v>
      </c>
      <c r="T156" s="208">
        <v>111.2</v>
      </c>
      <c r="U156" s="188">
        <f t="shared" si="2"/>
        <v>92974.63605191774</v>
      </c>
    </row>
    <row r="157" spans="1:25" s="160" customFormat="1" ht="18" customHeight="1">
      <c r="A157" s="161" t="s">
        <v>173</v>
      </c>
      <c r="B157" s="169">
        <v>97783</v>
      </c>
      <c r="C157" s="169">
        <v>25315</v>
      </c>
      <c r="D157" s="169">
        <v>9505</v>
      </c>
      <c r="E157" s="169">
        <v>205</v>
      </c>
      <c r="F157" s="169">
        <v>15810</v>
      </c>
      <c r="G157" s="169">
        <v>11022</v>
      </c>
      <c r="H157" s="169">
        <v>4787</v>
      </c>
      <c r="I157" s="169">
        <v>72468</v>
      </c>
      <c r="J157" s="169">
        <v>6665</v>
      </c>
      <c r="K157" s="169">
        <v>1837</v>
      </c>
      <c r="L157" s="169">
        <v>65803</v>
      </c>
      <c r="M157" s="169">
        <v>43878</v>
      </c>
      <c r="N157" s="169">
        <v>21926</v>
      </c>
      <c r="O157" s="169">
        <v>16170</v>
      </c>
      <c r="P157" s="169">
        <v>2043</v>
      </c>
      <c r="Q157" s="169">
        <v>81613</v>
      </c>
      <c r="R157" s="169">
        <v>54900</v>
      </c>
      <c r="S157" s="169">
        <v>26713</v>
      </c>
      <c r="T157" s="208">
        <v>111.2</v>
      </c>
      <c r="U157" s="188">
        <f t="shared" si="2"/>
        <v>87934.352517985608</v>
      </c>
    </row>
    <row r="158" spans="1:25" s="160" customFormat="1" ht="18" customHeight="1">
      <c r="A158" s="161" t="s">
        <v>174</v>
      </c>
      <c r="B158" s="172">
        <v>204073.735782295</v>
      </c>
      <c r="C158" s="172">
        <v>19194.32</v>
      </c>
      <c r="D158" s="172">
        <v>13913.42</v>
      </c>
      <c r="E158" s="172">
        <v>605.86</v>
      </c>
      <c r="F158" s="172">
        <v>5280.9</v>
      </c>
      <c r="G158" s="172">
        <v>817.5</v>
      </c>
      <c r="H158" s="172">
        <v>4463.3999999999996</v>
      </c>
      <c r="I158" s="172">
        <v>184879.41578229493</v>
      </c>
      <c r="J158" s="172">
        <v>47522.600996772424</v>
      </c>
      <c r="K158" s="172">
        <v>38676.213526305888</v>
      </c>
      <c r="L158" s="172">
        <v>137356.81478552253</v>
      </c>
      <c r="M158" s="172">
        <v>84651.826343210822</v>
      </c>
      <c r="N158" s="172">
        <v>52704.988442311704</v>
      </c>
      <c r="O158" s="172">
        <v>61436.020996772422</v>
      </c>
      <c r="P158" s="172">
        <v>39282.073526305889</v>
      </c>
      <c r="Q158" s="172">
        <v>142637.71478552252</v>
      </c>
      <c r="R158" s="172">
        <v>85469.326343210822</v>
      </c>
      <c r="S158" s="172">
        <v>57168.388442311705</v>
      </c>
      <c r="T158" s="208">
        <v>111.2</v>
      </c>
      <c r="U158" s="188">
        <f t="shared" si="2"/>
        <v>183519.54656681206</v>
      </c>
    </row>
    <row r="159" spans="1:25" s="163" customFormat="1" ht="18" customHeight="1">
      <c r="A159" s="161" t="s">
        <v>175</v>
      </c>
      <c r="B159" s="172">
        <v>119967</v>
      </c>
      <c r="C159" s="172">
        <v>27953</v>
      </c>
      <c r="D159" s="172">
        <v>18362</v>
      </c>
      <c r="E159" s="172">
        <v>3467</v>
      </c>
      <c r="F159" s="172">
        <v>9592</v>
      </c>
      <c r="G159" s="172">
        <v>2260</v>
      </c>
      <c r="H159" s="172">
        <v>7332</v>
      </c>
      <c r="I159" s="172">
        <v>92014</v>
      </c>
      <c r="J159" s="172">
        <v>6292</v>
      </c>
      <c r="K159" s="172">
        <v>1451</v>
      </c>
      <c r="L159" s="172">
        <v>85722</v>
      </c>
      <c r="M159" s="172">
        <v>63063</v>
      </c>
      <c r="N159" s="172">
        <v>22659</v>
      </c>
      <c r="O159" s="172">
        <v>24653</v>
      </c>
      <c r="P159" s="172">
        <v>4919</v>
      </c>
      <c r="Q159" s="172">
        <v>95314</v>
      </c>
      <c r="R159" s="172">
        <v>65323</v>
      </c>
      <c r="S159" s="172">
        <v>29990</v>
      </c>
      <c r="T159" s="208"/>
      <c r="U159" s="188" t="e">
        <f t="shared" si="2"/>
        <v>#DIV/0!</v>
      </c>
    </row>
    <row r="160" spans="1:25" s="163" customFormat="1" ht="18" customHeight="1">
      <c r="A160" s="198" t="s">
        <v>176</v>
      </c>
      <c r="B160" s="199">
        <v>152871.87538101626</v>
      </c>
      <c r="C160" s="199">
        <v>44040.480000000003</v>
      </c>
      <c r="D160" s="199">
        <v>30603.279999999999</v>
      </c>
      <c r="E160" s="199">
        <v>971.49</v>
      </c>
      <c r="F160" s="199">
        <v>13437.2</v>
      </c>
      <c r="G160" s="199">
        <v>6851</v>
      </c>
      <c r="H160" s="199">
        <v>6586</v>
      </c>
      <c r="I160" s="199">
        <v>108831.39538101625</v>
      </c>
      <c r="J160" s="199">
        <v>14022.121081180474</v>
      </c>
      <c r="K160" s="199">
        <v>2742.28</v>
      </c>
      <c r="L160" s="199">
        <v>94809.274299835772</v>
      </c>
      <c r="M160" s="199">
        <v>61476.546817519302</v>
      </c>
      <c r="N160" s="199">
        <v>33332.727482316477</v>
      </c>
      <c r="O160" s="199">
        <v>44625.401081180476</v>
      </c>
      <c r="P160" s="199">
        <v>3713.77</v>
      </c>
      <c r="Q160" s="199">
        <v>108246.47429983577</v>
      </c>
      <c r="R160" s="199">
        <v>68328</v>
      </c>
      <c r="S160" s="199">
        <v>39919</v>
      </c>
      <c r="T160" s="208"/>
      <c r="U160" s="200" t="e">
        <f t="shared" si="2"/>
        <v>#DIV/0!</v>
      </c>
      <c r="Y160" s="197"/>
    </row>
    <row r="161" spans="1:25" s="160" customFormat="1" ht="18" customHeight="1">
      <c r="A161" s="141" t="s">
        <v>178</v>
      </c>
      <c r="B161" s="215">
        <v>162655.79666666666</v>
      </c>
      <c r="C161" s="216">
        <v>70415.899999999994</v>
      </c>
      <c r="D161" s="216">
        <v>40728.94</v>
      </c>
      <c r="E161" s="216">
        <v>1824.28</v>
      </c>
      <c r="F161" s="216">
        <v>29686.959999999999</v>
      </c>
      <c r="G161" s="216">
        <v>13831.09</v>
      </c>
      <c r="H161" s="216">
        <v>15855.87</v>
      </c>
      <c r="I161" s="216">
        <v>92239.896666666667</v>
      </c>
      <c r="J161" s="216">
        <v>27609.826666666664</v>
      </c>
      <c r="K161" s="216">
        <v>225.79</v>
      </c>
      <c r="L161" s="216">
        <v>64630.07</v>
      </c>
      <c r="M161" s="216">
        <v>30106.016666666666</v>
      </c>
      <c r="N161" s="216">
        <v>34524.053333333337</v>
      </c>
      <c r="O161" s="215">
        <v>68338.766666666663</v>
      </c>
      <c r="P161" s="215">
        <v>2050.0700000000002</v>
      </c>
      <c r="Q161" s="215">
        <v>94317.03</v>
      </c>
      <c r="R161" s="215">
        <v>43937.106666666667</v>
      </c>
      <c r="S161" s="215">
        <v>50379.92333333334</v>
      </c>
      <c r="T161" s="208"/>
      <c r="U161" s="217" t="e">
        <f>B161/T161*100</f>
        <v>#DIV/0!</v>
      </c>
      <c r="Y161" s="175"/>
    </row>
    <row r="162" spans="1:25" s="219" customFormat="1" ht="18" customHeight="1">
      <c r="A162" s="119" t="s">
        <v>182</v>
      </c>
      <c r="B162" s="218">
        <f>SUM(B150:B161)</f>
        <v>1579836.0176477062</v>
      </c>
      <c r="C162" s="218">
        <f t="shared" ref="C162:S162" si="7">SUM(C150:C161)</f>
        <v>447328.93999999994</v>
      </c>
      <c r="D162" s="218">
        <f t="shared" si="7"/>
        <v>306618.76</v>
      </c>
      <c r="E162" s="218">
        <f t="shared" si="7"/>
        <v>13759.650000000001</v>
      </c>
      <c r="F162" s="218">
        <f t="shared" si="7"/>
        <v>140711.18</v>
      </c>
      <c r="G162" s="218">
        <f t="shared" si="7"/>
        <v>51613.789999999994</v>
      </c>
      <c r="H162" s="218">
        <f t="shared" si="7"/>
        <v>89095.19</v>
      </c>
      <c r="I162" s="218">
        <f t="shared" si="7"/>
        <v>1132507.2631197104</v>
      </c>
      <c r="J162" s="218">
        <f t="shared" si="7"/>
        <v>148285.22433369514</v>
      </c>
      <c r="K162" s="218">
        <f t="shared" si="7"/>
        <v>69984.04352630589</v>
      </c>
      <c r="L162" s="218">
        <f t="shared" si="7"/>
        <v>984221.03878601524</v>
      </c>
      <c r="M162" s="218">
        <f t="shared" si="7"/>
        <v>625215.13161499659</v>
      </c>
      <c r="N162" s="218">
        <f t="shared" si="7"/>
        <v>359006.90717101883</v>
      </c>
      <c r="O162" s="218">
        <f t="shared" si="7"/>
        <v>454903.98433369515</v>
      </c>
      <c r="P162" s="218">
        <f t="shared" si="7"/>
        <v>83744.693526305899</v>
      </c>
      <c r="Q162" s="218">
        <f t="shared" si="7"/>
        <v>1124931.2187860152</v>
      </c>
      <c r="R162" s="218">
        <f t="shared" si="7"/>
        <v>676829.37479747715</v>
      </c>
      <c r="S162" s="218">
        <f t="shared" si="7"/>
        <v>448103.3696887024</v>
      </c>
      <c r="T162" s="208">
        <v>110.16800000000001</v>
      </c>
      <c r="U162" s="217">
        <f>B162/T162*100</f>
        <v>1434024.415118461</v>
      </c>
      <c r="Y162" s="220"/>
    </row>
    <row r="163" spans="1:25" s="163" customFormat="1" ht="18" customHeight="1">
      <c r="A163" s="161" t="s">
        <v>184</v>
      </c>
      <c r="B163" s="172">
        <v>78814.60647506715</v>
      </c>
      <c r="C163" s="224">
        <v>29437.54</v>
      </c>
      <c r="D163" s="224">
        <v>19304.73</v>
      </c>
      <c r="E163" s="224">
        <v>3106.93</v>
      </c>
      <c r="F163" s="224">
        <v>10132.81</v>
      </c>
      <c r="G163" s="224">
        <v>4609.59</v>
      </c>
      <c r="H163" s="224">
        <v>5523.22</v>
      </c>
      <c r="I163" s="224">
        <v>49377.066475067157</v>
      </c>
      <c r="J163" s="224">
        <v>4781.047842709002</v>
      </c>
      <c r="K163" s="224">
        <v>1748</v>
      </c>
      <c r="L163" s="224">
        <v>44596.018632358144</v>
      </c>
      <c r="M163" s="224">
        <v>24639.523583227863</v>
      </c>
      <c r="N163" s="224">
        <v>19956.495049130288</v>
      </c>
      <c r="O163" s="172">
        <v>24085.777842709002</v>
      </c>
      <c r="P163" s="172">
        <v>4854.93</v>
      </c>
      <c r="Q163" s="172">
        <v>54728.828632358141</v>
      </c>
      <c r="R163" s="172">
        <v>29249.113583227863</v>
      </c>
      <c r="S163" s="172">
        <v>25479.715049130289</v>
      </c>
      <c r="T163" s="225"/>
      <c r="U163" s="226"/>
      <c r="Y163" s="197"/>
    </row>
    <row r="164" spans="1:25" s="163" customFormat="1" ht="18" customHeight="1">
      <c r="A164" s="161" t="s">
        <v>185</v>
      </c>
      <c r="B164" s="172">
        <v>110447.21469007744</v>
      </c>
      <c r="C164" s="224">
        <v>30454.22</v>
      </c>
      <c r="D164" s="224">
        <v>15153.86</v>
      </c>
      <c r="E164" s="224">
        <v>269.04000000000002</v>
      </c>
      <c r="F164" s="224">
        <v>15300.36</v>
      </c>
      <c r="G164" s="224">
        <v>8684.23</v>
      </c>
      <c r="H164" s="224">
        <v>6616.13</v>
      </c>
      <c r="I164" s="224">
        <v>79992.994690077438</v>
      </c>
      <c r="J164" s="224">
        <v>7497.6628790194964</v>
      </c>
      <c r="K164" s="224">
        <v>6507.03</v>
      </c>
      <c r="L164" s="224">
        <v>72495.331811057942</v>
      </c>
      <c r="M164" s="224">
        <v>39013.060793636883</v>
      </c>
      <c r="N164" s="224">
        <v>33482.271017421066</v>
      </c>
      <c r="O164" s="228">
        <v>22651.522879019496</v>
      </c>
      <c r="P164" s="228">
        <v>6776.07</v>
      </c>
      <c r="Q164" s="228">
        <v>87795.691811057943</v>
      </c>
      <c r="R164" s="228">
        <v>47697.290793636879</v>
      </c>
      <c r="S164" s="228">
        <v>40098.401017421063</v>
      </c>
      <c r="T164" s="229"/>
      <c r="U164" s="226"/>
      <c r="Y164" s="197"/>
    </row>
    <row r="165" spans="1:25" s="160" customFormat="1" ht="18" customHeight="1">
      <c r="A165" s="161" t="s">
        <v>186</v>
      </c>
      <c r="B165" s="172">
        <v>132017.32222372183</v>
      </c>
      <c r="C165" s="172">
        <v>38756.1</v>
      </c>
      <c r="D165" s="172">
        <v>21588.17</v>
      </c>
      <c r="E165" s="172">
        <v>1043.79</v>
      </c>
      <c r="F165" s="172">
        <v>17167.93</v>
      </c>
      <c r="G165" s="172">
        <v>10141.959999999999</v>
      </c>
      <c r="H165" s="172">
        <v>7025.97</v>
      </c>
      <c r="I165" s="172">
        <v>93261.222223721838</v>
      </c>
      <c r="J165" s="172">
        <v>14298.15565411229</v>
      </c>
      <c r="K165" s="172">
        <v>6737.48</v>
      </c>
      <c r="L165" s="172">
        <v>78963.066569609553</v>
      </c>
      <c r="M165" s="172">
        <v>47198.682455490554</v>
      </c>
      <c r="N165" s="172">
        <v>31764.384114119002</v>
      </c>
      <c r="O165" s="228">
        <v>35886.32565411229</v>
      </c>
      <c r="P165" s="228">
        <v>7781.27</v>
      </c>
      <c r="Q165" s="228">
        <v>96130.996569609546</v>
      </c>
      <c r="R165" s="228">
        <v>57340.642455490561</v>
      </c>
      <c r="S165" s="228">
        <v>38790.354114119</v>
      </c>
      <c r="T165" s="227"/>
      <c r="U165" s="193"/>
      <c r="Y165" s="175"/>
    </row>
    <row r="166" spans="1:25" s="160" customFormat="1" ht="18" customHeight="1">
      <c r="A166" s="161" t="s">
        <v>187</v>
      </c>
      <c r="B166" s="231">
        <v>120303.25663763564</v>
      </c>
      <c r="C166" s="232">
        <v>20870.69311692</v>
      </c>
      <c r="D166" s="233">
        <v>15759.23569892</v>
      </c>
      <c r="E166" s="232">
        <v>1467.17</v>
      </c>
      <c r="F166" s="232">
        <v>5111.457418</v>
      </c>
      <c r="G166" s="232">
        <v>1800.81</v>
      </c>
      <c r="H166" s="232">
        <v>3310.647418</v>
      </c>
      <c r="I166" s="232">
        <v>99432.563520715645</v>
      </c>
      <c r="J166" s="232">
        <v>7165.0688986645964</v>
      </c>
      <c r="K166" s="232">
        <v>569.90951551680644</v>
      </c>
      <c r="L166" s="232">
        <v>92267.494622051046</v>
      </c>
      <c r="M166" s="232">
        <v>62016.068573918405</v>
      </c>
      <c r="N166" s="232">
        <v>30251.426048132646</v>
      </c>
      <c r="O166" s="234">
        <v>22924.304597584596</v>
      </c>
      <c r="P166" s="234">
        <v>2037.0795155168066</v>
      </c>
      <c r="Q166" s="234">
        <v>97378.952040051052</v>
      </c>
      <c r="R166" s="234">
        <v>63816.87857391841</v>
      </c>
      <c r="S166" s="234">
        <v>33562.07346613265</v>
      </c>
      <c r="T166" s="227"/>
      <c r="U166" s="193"/>
      <c r="Y166" s="175"/>
    </row>
    <row r="167" spans="1:25" s="163" customFormat="1" ht="18" customHeight="1">
      <c r="A167" s="161" t="s">
        <v>188</v>
      </c>
      <c r="B167" s="231">
        <v>109717.3168216382</v>
      </c>
      <c r="C167" s="232">
        <v>30351.01</v>
      </c>
      <c r="D167" s="233">
        <v>19066.310000000001</v>
      </c>
      <c r="E167" s="232">
        <v>603</v>
      </c>
      <c r="F167" s="232">
        <v>11284.7</v>
      </c>
      <c r="G167" s="232">
        <v>2436.46</v>
      </c>
      <c r="H167" s="232">
        <v>8848.24</v>
      </c>
      <c r="I167" s="232">
        <v>79366.306821638209</v>
      </c>
      <c r="J167" s="232">
        <v>5262.6004868198779</v>
      </c>
      <c r="K167" s="232">
        <v>2195.86</v>
      </c>
      <c r="L167" s="232">
        <v>74103.706334818329</v>
      </c>
      <c r="M167" s="232">
        <v>48265.997098407744</v>
      </c>
      <c r="N167" s="232">
        <v>25837.709236410592</v>
      </c>
      <c r="O167" s="234">
        <v>24328.910486819877</v>
      </c>
      <c r="P167" s="234">
        <v>2798.86</v>
      </c>
      <c r="Q167" s="234">
        <v>85388.406334818341</v>
      </c>
      <c r="R167" s="234">
        <v>50702.457098407744</v>
      </c>
      <c r="S167" s="234">
        <v>34685.949236410583</v>
      </c>
      <c r="T167" s="229"/>
      <c r="U167" s="226"/>
      <c r="Y167" s="197"/>
    </row>
    <row r="168" spans="1:25" s="163" customFormat="1" ht="18" customHeight="1">
      <c r="A168" s="161" t="s">
        <v>189</v>
      </c>
      <c r="B168" s="231">
        <v>139117.74935301309</v>
      </c>
      <c r="C168" s="232">
        <v>37212.53</v>
      </c>
      <c r="D168" s="233">
        <v>22850.61</v>
      </c>
      <c r="E168" s="232">
        <v>439.24</v>
      </c>
      <c r="F168" s="232">
        <v>14361.92</v>
      </c>
      <c r="G168" s="232">
        <v>3602.83</v>
      </c>
      <c r="H168" s="232">
        <v>10759.09</v>
      </c>
      <c r="I168" s="232">
        <v>101905.21935301309</v>
      </c>
      <c r="J168" s="232">
        <v>9941.6281920838192</v>
      </c>
      <c r="K168" s="232">
        <v>3375.37</v>
      </c>
      <c r="L168" s="232">
        <v>91963.591160929282</v>
      </c>
      <c r="M168" s="232">
        <v>58093.197029596668</v>
      </c>
      <c r="N168" s="232">
        <v>33870.394131332607</v>
      </c>
      <c r="O168" s="234">
        <v>32792.238192083816</v>
      </c>
      <c r="P168" s="234">
        <v>3814.61</v>
      </c>
      <c r="Q168" s="234">
        <v>106325.51116092928</v>
      </c>
      <c r="R168" s="234">
        <v>61696.027029596669</v>
      </c>
      <c r="S168" s="234">
        <v>44629.484131332611</v>
      </c>
      <c r="T168" s="229"/>
      <c r="U168" s="226"/>
      <c r="Y168" s="197"/>
    </row>
    <row r="169" spans="1:25" s="160" customFormat="1" ht="18" customHeight="1">
      <c r="A169" s="161" t="s">
        <v>201</v>
      </c>
      <c r="B169" s="231">
        <v>147473.12541402047</v>
      </c>
      <c r="C169" s="232">
        <v>45637.43</v>
      </c>
      <c r="D169" s="233">
        <v>24798.59</v>
      </c>
      <c r="E169" s="232">
        <v>4077.6</v>
      </c>
      <c r="F169" s="232">
        <v>20838.84</v>
      </c>
      <c r="G169" s="232">
        <v>10507.12</v>
      </c>
      <c r="H169" s="232">
        <v>10331.719999999999</v>
      </c>
      <c r="I169" s="232">
        <v>101835.69541402046</v>
      </c>
      <c r="J169" s="232">
        <v>9246.6027586500495</v>
      </c>
      <c r="K169" s="232">
        <v>1627.2963718911155</v>
      </c>
      <c r="L169" s="232">
        <v>92589.092655370405</v>
      </c>
      <c r="M169" s="232">
        <v>57396.053575016471</v>
      </c>
      <c r="N169" s="232">
        <v>35193.039080353941</v>
      </c>
      <c r="O169" s="234">
        <v>34045.192758650046</v>
      </c>
      <c r="P169" s="234">
        <v>5704.8963718911155</v>
      </c>
      <c r="Q169" s="234">
        <v>113427.9326553704</v>
      </c>
      <c r="R169" s="234">
        <v>67903.173575016466</v>
      </c>
      <c r="S169" s="234">
        <v>45524.759080353935</v>
      </c>
      <c r="T169" s="227"/>
      <c r="U169" s="193"/>
      <c r="Y169" s="175"/>
    </row>
    <row r="170" spans="1:25" s="160" customFormat="1" ht="18" customHeight="1">
      <c r="A170" s="161" t="s">
        <v>204</v>
      </c>
      <c r="B170" s="231">
        <v>153809.39476147969</v>
      </c>
      <c r="C170" s="232">
        <v>48283.37</v>
      </c>
      <c r="D170" s="233">
        <v>21054.27</v>
      </c>
      <c r="E170" s="232">
        <v>317.63</v>
      </c>
      <c r="F170" s="232">
        <v>27229.1</v>
      </c>
      <c r="G170" s="232">
        <v>13900.56</v>
      </c>
      <c r="H170" s="232">
        <v>13328.54</v>
      </c>
      <c r="I170" s="232">
        <v>105526.0247614797</v>
      </c>
      <c r="J170" s="232">
        <v>19227.33181339757</v>
      </c>
      <c r="K170" s="232">
        <v>6375.76</v>
      </c>
      <c r="L170" s="232">
        <v>86298.692948082127</v>
      </c>
      <c r="M170" s="232">
        <v>57097.830399849525</v>
      </c>
      <c r="N170" s="232">
        <v>29200.862548232599</v>
      </c>
      <c r="O170" s="234">
        <v>40281.601813397574</v>
      </c>
      <c r="P170" s="234">
        <v>6693.39</v>
      </c>
      <c r="Q170" s="234">
        <v>113527.79294808213</v>
      </c>
      <c r="R170" s="234">
        <v>70998.390399849523</v>
      </c>
      <c r="S170" s="234">
        <v>42529.402548232603</v>
      </c>
      <c r="T170" s="227"/>
      <c r="U170" s="193"/>
      <c r="Y170" s="175"/>
    </row>
    <row r="171" spans="1:25" s="160" customFormat="1" ht="18" customHeight="1">
      <c r="A171" s="161" t="s">
        <v>205</v>
      </c>
      <c r="B171" s="231">
        <v>132506.74182587379</v>
      </c>
      <c r="C171" s="232">
        <v>30405.59</v>
      </c>
      <c r="D171" s="233">
        <v>16204.34</v>
      </c>
      <c r="E171" s="232">
        <v>58.26</v>
      </c>
      <c r="F171" s="232">
        <v>14201.25</v>
      </c>
      <c r="G171" s="232">
        <v>2898.57</v>
      </c>
      <c r="H171" s="232">
        <v>11302.68</v>
      </c>
      <c r="I171" s="232">
        <v>102101.15182587378</v>
      </c>
      <c r="J171" s="232">
        <v>9434.5732353187577</v>
      </c>
      <c r="K171" s="232">
        <v>0</v>
      </c>
      <c r="L171" s="232">
        <v>92666.578590555029</v>
      </c>
      <c r="M171" s="232">
        <v>71603.624879877068</v>
      </c>
      <c r="N171" s="232">
        <v>21062.95371067795</v>
      </c>
      <c r="O171" s="234">
        <v>25638.91323531876</v>
      </c>
      <c r="P171" s="234">
        <v>58.26</v>
      </c>
      <c r="Q171" s="234">
        <v>106867.82859055503</v>
      </c>
      <c r="R171" s="234">
        <v>74502.194879877075</v>
      </c>
      <c r="S171" s="234">
        <v>32365.63371067795</v>
      </c>
      <c r="T171" s="227"/>
      <c r="U171" s="193"/>
      <c r="Y171" s="175"/>
    </row>
    <row r="172" spans="1:25" s="260" customFormat="1" ht="18" customHeight="1">
      <c r="A172" s="141" t="s">
        <v>206</v>
      </c>
      <c r="B172" s="255">
        <v>168155.86559022707</v>
      </c>
      <c r="C172" s="256">
        <v>38841.589999999997</v>
      </c>
      <c r="D172" s="257">
        <v>29453.17</v>
      </c>
      <c r="E172" s="256">
        <v>1361.1</v>
      </c>
      <c r="F172" s="256">
        <v>9388.42</v>
      </c>
      <c r="G172" s="256">
        <v>2528.4</v>
      </c>
      <c r="H172" s="256">
        <v>6860.02</v>
      </c>
      <c r="I172" s="256">
        <v>129314.27559022707</v>
      </c>
      <c r="J172" s="256">
        <v>7469.4033823992058</v>
      </c>
      <c r="K172" s="256">
        <v>2402.89</v>
      </c>
      <c r="L172" s="256">
        <v>121844.87220782787</v>
      </c>
      <c r="M172" s="256">
        <v>76098.300985062699</v>
      </c>
      <c r="N172" s="256">
        <v>45746.571222765167</v>
      </c>
      <c r="O172" s="258">
        <v>36922.573382399205</v>
      </c>
      <c r="P172" s="258">
        <v>3763.99</v>
      </c>
      <c r="Q172" s="258">
        <v>131233.29220782788</v>
      </c>
      <c r="R172" s="258">
        <v>78626.700985062693</v>
      </c>
      <c r="S172" s="258">
        <v>52606.591222765164</v>
      </c>
      <c r="T172" s="259"/>
      <c r="U172" s="217"/>
      <c r="Y172" s="261"/>
    </row>
    <row r="173" spans="1:25" s="163" customFormat="1" ht="18" customHeight="1">
      <c r="A173" s="161" t="s">
        <v>207</v>
      </c>
      <c r="B173" s="231">
        <v>134384.65064459771</v>
      </c>
      <c r="C173" s="232">
        <v>37522.17</v>
      </c>
      <c r="D173" s="233">
        <v>18722.22</v>
      </c>
      <c r="E173" s="232">
        <v>1104.23</v>
      </c>
      <c r="F173" s="232">
        <v>18799.95</v>
      </c>
      <c r="G173" s="232">
        <v>7858.32</v>
      </c>
      <c r="H173" s="232">
        <v>10941.63</v>
      </c>
      <c r="I173" s="232">
        <v>96862.48064459773</v>
      </c>
      <c r="J173" s="232">
        <v>5741.159643090813</v>
      </c>
      <c r="K173" s="232">
        <v>3723.32</v>
      </c>
      <c r="L173" s="232">
        <v>91121.32100150692</v>
      </c>
      <c r="M173" s="232">
        <v>63477.413315859689</v>
      </c>
      <c r="N173" s="232">
        <v>27643.90768564722</v>
      </c>
      <c r="O173" s="234">
        <v>24463.379643090815</v>
      </c>
      <c r="P173" s="234">
        <v>4827.55</v>
      </c>
      <c r="Q173" s="234">
        <v>109921.27100150692</v>
      </c>
      <c r="R173" s="234">
        <v>71335.733315859688</v>
      </c>
      <c r="S173" s="234">
        <v>38585.537685647221</v>
      </c>
      <c r="T173" s="229"/>
      <c r="U173" s="226"/>
      <c r="Y173" s="197"/>
    </row>
    <row r="174" spans="1:25" s="163" customFormat="1" ht="18" customHeight="1">
      <c r="A174" s="161" t="s">
        <v>208</v>
      </c>
      <c r="B174" s="267">
        <v>222009.90099150129</v>
      </c>
      <c r="C174" s="268">
        <v>86333.41</v>
      </c>
      <c r="D174" s="269">
        <v>48557.59</v>
      </c>
      <c r="E174" s="268">
        <v>2691.28</v>
      </c>
      <c r="F174" s="268">
        <v>37775.82</v>
      </c>
      <c r="G174" s="268">
        <v>20869.509999999998</v>
      </c>
      <c r="H174" s="268">
        <v>16906.310000000001</v>
      </c>
      <c r="I174" s="268">
        <v>135676.49099150128</v>
      </c>
      <c r="J174" s="268">
        <v>9380.3349945277114</v>
      </c>
      <c r="K174" s="268">
        <v>5183.4799999999996</v>
      </c>
      <c r="L174" s="268">
        <v>126296.15599697357</v>
      </c>
      <c r="M174" s="268">
        <v>64733.935477132967</v>
      </c>
      <c r="N174" s="268">
        <v>61562.220519840615</v>
      </c>
      <c r="O174" s="228">
        <v>57937.924994527719</v>
      </c>
      <c r="P174" s="228">
        <v>7874.76</v>
      </c>
      <c r="Q174" s="228">
        <v>164071.97599697358</v>
      </c>
      <c r="R174" s="228">
        <v>85603.445477132962</v>
      </c>
      <c r="S174" s="228">
        <v>78468.530519840613</v>
      </c>
      <c r="T174" s="270">
        <v>109.85471669665</v>
      </c>
      <c r="U174" s="271"/>
      <c r="Y174" s="197"/>
    </row>
    <row r="175" spans="1:25" s="163" customFormat="1" ht="18" customHeight="1">
      <c r="A175" s="263" t="s">
        <v>209</v>
      </c>
      <c r="B175" s="264">
        <f>SUM(B163:B174)</f>
        <v>1648757.1454288536</v>
      </c>
      <c r="C175" s="264">
        <f t="shared" ref="C175:S175" si="8">SUM(C163:C174)</f>
        <v>474105.65311692003</v>
      </c>
      <c r="D175" s="264">
        <f t="shared" si="8"/>
        <v>272513.09569891996</v>
      </c>
      <c r="E175" s="264">
        <f t="shared" si="8"/>
        <v>16539.27</v>
      </c>
      <c r="F175" s="264">
        <f t="shared" si="8"/>
        <v>201592.55741800001</v>
      </c>
      <c r="G175" s="264">
        <f t="shared" si="8"/>
        <v>89838.36</v>
      </c>
      <c r="H175" s="264">
        <f t="shared" si="8"/>
        <v>111754.19741800001</v>
      </c>
      <c r="I175" s="264">
        <f t="shared" si="8"/>
        <v>1174651.4923119335</v>
      </c>
      <c r="J175" s="264">
        <f t="shared" si="8"/>
        <v>109445.5697807932</v>
      </c>
      <c r="K175" s="264">
        <f t="shared" si="8"/>
        <v>40446.395887407925</v>
      </c>
      <c r="L175" s="264">
        <f t="shared" si="8"/>
        <v>1065205.92253114</v>
      </c>
      <c r="M175" s="264">
        <f t="shared" si="8"/>
        <v>669633.68816707656</v>
      </c>
      <c r="N175" s="264">
        <f t="shared" si="8"/>
        <v>395572.23436406365</v>
      </c>
      <c r="O175" s="264">
        <f t="shared" si="8"/>
        <v>381958.66547971324</v>
      </c>
      <c r="P175" s="264">
        <f t="shared" si="8"/>
        <v>56985.665887407929</v>
      </c>
      <c r="Q175" s="264">
        <f t="shared" si="8"/>
        <v>1266798.4799491405</v>
      </c>
      <c r="R175" s="264">
        <f t="shared" si="8"/>
        <v>759472.04816707643</v>
      </c>
      <c r="S175" s="264">
        <f t="shared" si="8"/>
        <v>507326.43178206362</v>
      </c>
      <c r="T175" s="227">
        <v>109.85471669665</v>
      </c>
      <c r="U175" s="217">
        <f>B175/T175*100</f>
        <v>1500852.3939683805</v>
      </c>
      <c r="Y175" s="197"/>
    </row>
    <row r="176" spans="1:25" s="163" customFormat="1" ht="18" customHeight="1">
      <c r="A176" s="161" t="s">
        <v>210</v>
      </c>
      <c r="B176" s="172">
        <v>99647.191052631591</v>
      </c>
      <c r="C176" s="172">
        <v>30166.57</v>
      </c>
      <c r="D176" s="172">
        <v>18421.47</v>
      </c>
      <c r="E176" s="172">
        <v>3404.03</v>
      </c>
      <c r="F176" s="172">
        <v>11745.1</v>
      </c>
      <c r="G176" s="172">
        <v>5609.72</v>
      </c>
      <c r="H176" s="172">
        <v>6135.38</v>
      </c>
      <c r="I176" s="172">
        <v>69480.621052631584</v>
      </c>
      <c r="J176" s="172">
        <v>5560.2215789473685</v>
      </c>
      <c r="K176" s="172">
        <v>1869.08</v>
      </c>
      <c r="L176" s="172">
        <v>63920.399473684207</v>
      </c>
      <c r="M176" s="172">
        <v>41917.648421052632</v>
      </c>
      <c r="N176" s="172">
        <v>22002.751052631578</v>
      </c>
      <c r="O176" s="172">
        <v>23981.691578947371</v>
      </c>
      <c r="P176" s="172">
        <v>5273.11</v>
      </c>
      <c r="Q176" s="172">
        <v>75665.499473684205</v>
      </c>
      <c r="R176" s="172">
        <v>47527.368421052626</v>
      </c>
      <c r="S176" s="172">
        <v>28138.131052631579</v>
      </c>
      <c r="T176" s="229"/>
      <c r="U176" s="226"/>
      <c r="Y176" s="197"/>
    </row>
    <row r="177" spans="1:25" s="163" customFormat="1" ht="18" customHeight="1">
      <c r="A177" s="161" t="s">
        <v>212</v>
      </c>
      <c r="B177" s="172">
        <v>136392.20697052075</v>
      </c>
      <c r="C177" s="172">
        <v>39068.629999999997</v>
      </c>
      <c r="D177" s="172">
        <v>15501.02</v>
      </c>
      <c r="E177" s="172">
        <v>426.22</v>
      </c>
      <c r="F177" s="172">
        <v>23567.61</v>
      </c>
      <c r="G177" s="172">
        <v>12570.18</v>
      </c>
      <c r="H177" s="172">
        <v>10997.43</v>
      </c>
      <c r="I177" s="172">
        <v>97323.576970520779</v>
      </c>
      <c r="J177" s="172">
        <v>38640.049328656787</v>
      </c>
      <c r="K177" s="172">
        <v>3538.82</v>
      </c>
      <c r="L177" s="172">
        <v>58683.527641863991</v>
      </c>
      <c r="M177" s="172">
        <v>36122.482023492666</v>
      </c>
      <c r="N177" s="172">
        <v>22561.045618371318</v>
      </c>
      <c r="O177" s="172">
        <v>54141.069328656784</v>
      </c>
      <c r="P177" s="172">
        <v>3965.04</v>
      </c>
      <c r="Q177" s="172">
        <v>82251.137641863985</v>
      </c>
      <c r="R177" s="172">
        <v>48692.662023492667</v>
      </c>
      <c r="S177" s="172">
        <v>33558.475618371318</v>
      </c>
      <c r="T177" s="229"/>
      <c r="U177" s="226"/>
      <c r="Y177" s="197"/>
    </row>
    <row r="178" spans="1:25" s="160" customFormat="1" ht="18" customHeight="1">
      <c r="A178" s="273">
        <v>2017.3</v>
      </c>
      <c r="B178" s="274">
        <v>115525</v>
      </c>
      <c r="C178" s="274">
        <v>37084.93</v>
      </c>
      <c r="D178" s="274">
        <v>26326.99</v>
      </c>
      <c r="E178" s="274">
        <v>513.16</v>
      </c>
      <c r="F178" s="274">
        <v>10757.94</v>
      </c>
      <c r="G178" s="274">
        <v>3530.14</v>
      </c>
      <c r="H178" s="274">
        <v>7227.8</v>
      </c>
      <c r="I178" s="274">
        <v>78440.302202427396</v>
      </c>
      <c r="J178" s="274">
        <v>12634.163131851592</v>
      </c>
      <c r="K178" s="274">
        <v>2629.531475226413</v>
      </c>
      <c r="L178" s="274">
        <v>65806.139070575809</v>
      </c>
      <c r="M178" s="274">
        <v>40772.803040581734</v>
      </c>
      <c r="N178" s="274">
        <v>25033.336029994069</v>
      </c>
      <c r="O178" s="274">
        <v>38961</v>
      </c>
      <c r="P178" s="274">
        <v>3143</v>
      </c>
      <c r="Q178" s="274">
        <v>76564</v>
      </c>
      <c r="R178" s="274">
        <v>44303</v>
      </c>
      <c r="S178" s="274">
        <v>32361</v>
      </c>
      <c r="T178" s="227">
        <v>32261.136029994068</v>
      </c>
      <c r="U178" s="272"/>
      <c r="Y178" s="175"/>
    </row>
    <row r="179" spans="1:25" ht="18" customHeight="1">
      <c r="A179" s="164" t="s">
        <v>155</v>
      </c>
      <c r="B179" s="165">
        <f>(B178-B177)/B177*100</f>
        <v>-15.299412945954389</v>
      </c>
      <c r="C179" s="165">
        <f t="shared" ref="C179:U179" si="9">(C178-C177)/C177*100</f>
        <v>-5.0774752019714979</v>
      </c>
      <c r="D179" s="165">
        <f t="shared" si="9"/>
        <v>69.840371794888341</v>
      </c>
      <c r="E179" s="165">
        <f t="shared" si="9"/>
        <v>20.397916568908062</v>
      </c>
      <c r="F179" s="165">
        <f t="shared" si="9"/>
        <v>-54.352859708727365</v>
      </c>
      <c r="G179" s="165">
        <f t="shared" si="9"/>
        <v>-71.916551712067772</v>
      </c>
      <c r="H179" s="165">
        <f t="shared" si="9"/>
        <v>-34.277372076930703</v>
      </c>
      <c r="I179" s="165">
        <f t="shared" si="9"/>
        <v>-19.402569609430927</v>
      </c>
      <c r="J179" s="165">
        <f t="shared" si="9"/>
        <v>-67.302932187300129</v>
      </c>
      <c r="K179" s="165">
        <f t="shared" si="9"/>
        <v>-25.694681412832161</v>
      </c>
      <c r="L179" s="165">
        <f t="shared" si="9"/>
        <v>12.137326631384457</v>
      </c>
      <c r="M179" s="165">
        <f t="shared" si="9"/>
        <v>12.873758270720925</v>
      </c>
      <c r="N179" s="165">
        <f t="shared" si="9"/>
        <v>10.958226198565816</v>
      </c>
      <c r="O179" s="165">
        <f t="shared" si="9"/>
        <v>-28.037993185003451</v>
      </c>
      <c r="P179" s="165">
        <f t="shared" si="9"/>
        <v>-20.73219942295664</v>
      </c>
      <c r="Q179" s="165">
        <f t="shared" si="9"/>
        <v>-6.9143574239991539</v>
      </c>
      <c r="R179" s="165">
        <f t="shared" si="9"/>
        <v>-9.0150380798133281</v>
      </c>
      <c r="S179" s="165">
        <f t="shared" si="9"/>
        <v>-3.5683254269027929</v>
      </c>
      <c r="T179" s="165" t="e">
        <f t="shared" si="9"/>
        <v>#DIV/0!</v>
      </c>
      <c r="U179" s="165" t="e">
        <f t="shared" si="9"/>
        <v>#DIV/0!</v>
      </c>
    </row>
    <row r="180" spans="1:25" s="174" customFormat="1" ht="18" customHeight="1">
      <c r="A180" s="173" t="s">
        <v>156</v>
      </c>
      <c r="B180" s="221">
        <f>(B178-B165)/B165*100</f>
        <v>-12.492544119152244</v>
      </c>
      <c r="C180" s="221">
        <f t="shared" ref="C180:U180" si="10">(C178-C165)/C165*100</f>
        <v>-4.3120179791052209</v>
      </c>
      <c r="D180" s="221">
        <f t="shared" si="10"/>
        <v>21.951003721019447</v>
      </c>
      <c r="E180" s="221">
        <f t="shared" si="10"/>
        <v>-50.836854156487419</v>
      </c>
      <c r="F180" s="221">
        <f t="shared" si="10"/>
        <v>-37.336999859621976</v>
      </c>
      <c r="G180" s="221">
        <f t="shared" si="10"/>
        <v>-65.192724088834908</v>
      </c>
      <c r="H180" s="221">
        <f t="shared" si="10"/>
        <v>2.8726282634283935</v>
      </c>
      <c r="I180" s="221">
        <f t="shared" si="10"/>
        <v>-15.891835500226382</v>
      </c>
      <c r="J180" s="221">
        <f t="shared" si="10"/>
        <v>-11.637812334083225</v>
      </c>
      <c r="K180" s="221">
        <f t="shared" si="10"/>
        <v>-60.971587667400669</v>
      </c>
      <c r="L180" s="221">
        <f t="shared" si="10"/>
        <v>-16.66212834760579</v>
      </c>
      <c r="M180" s="221">
        <f t="shared" si="10"/>
        <v>-13.614531339870711</v>
      </c>
      <c r="N180" s="221">
        <f t="shared" si="10"/>
        <v>-21.190551215923119</v>
      </c>
      <c r="O180" s="221">
        <f t="shared" si="10"/>
        <v>8.5678159851825804</v>
      </c>
      <c r="P180" s="221">
        <f t="shared" si="10"/>
        <v>-59.60813594695982</v>
      </c>
      <c r="Q180" s="221">
        <f t="shared" si="10"/>
        <v>-20.354513390944472</v>
      </c>
      <c r="R180" s="221">
        <f t="shared" si="10"/>
        <v>-22.73717540854334</v>
      </c>
      <c r="S180" s="221">
        <f t="shared" si="10"/>
        <v>-16.574620832808613</v>
      </c>
      <c r="T180" s="221" t="e">
        <f t="shared" si="10"/>
        <v>#DIV/0!</v>
      </c>
      <c r="U180" s="221" t="e">
        <f t="shared" si="10"/>
        <v>#DIV/0!</v>
      </c>
    </row>
    <row r="181" spans="1:25" ht="18" customHeight="1">
      <c r="A181" s="166" t="s">
        <v>211</v>
      </c>
      <c r="B181" s="165">
        <f>(B178-B152)/B152*100</f>
        <v>-19.786003430055338</v>
      </c>
      <c r="C181" s="165">
        <f t="shared" ref="C181:S181" si="11">(C178-C152)/C152*100</f>
        <v>-7.923006256827887</v>
      </c>
      <c r="D181" s="165">
        <f t="shared" si="11"/>
        <v>-8.8968440722541295</v>
      </c>
      <c r="E181" s="165">
        <f t="shared" si="11"/>
        <v>-26.270114942528739</v>
      </c>
      <c r="F181" s="165">
        <f t="shared" si="11"/>
        <v>-5.4496396554754742</v>
      </c>
      <c r="G181" s="165">
        <f t="shared" si="11"/>
        <v>-4.3063160748170271</v>
      </c>
      <c r="H181" s="165">
        <f t="shared" si="11"/>
        <v>-5.9859521331945862</v>
      </c>
      <c r="I181" s="165">
        <f t="shared" si="11"/>
        <v>-24.391245648053019</v>
      </c>
      <c r="J181" s="165">
        <f t="shared" si="11"/>
        <v>27.592033244310159</v>
      </c>
      <c r="K181" s="165">
        <f t="shared" si="11"/>
        <v>-45.726904536090544</v>
      </c>
      <c r="L181" s="165">
        <f t="shared" si="11"/>
        <v>-29.876347654512525</v>
      </c>
      <c r="M181" s="165">
        <f t="shared" si="11"/>
        <v>-44.658563908270466</v>
      </c>
      <c r="N181" s="165">
        <f t="shared" si="11"/>
        <v>24.124038228848018</v>
      </c>
      <c r="O181" s="165">
        <f t="shared" si="11"/>
        <v>0.41494845360824745</v>
      </c>
      <c r="P181" s="165">
        <f t="shared" si="11"/>
        <v>-43.26714801444043</v>
      </c>
      <c r="Q181" s="165">
        <f t="shared" si="11"/>
        <v>-27.235057640585055</v>
      </c>
      <c r="R181" s="165">
        <f t="shared" si="11"/>
        <v>-42.734346724574742</v>
      </c>
      <c r="S181" s="165">
        <f t="shared" si="11"/>
        <v>16.16828804250278</v>
      </c>
      <c r="T181" s="165">
        <f t="shared" ref="T181:U181" si="12">(T163-T137)/T137*100</f>
        <v>-100</v>
      </c>
      <c r="U181" s="165">
        <f t="shared" si="12"/>
        <v>-100</v>
      </c>
    </row>
    <row r="182" spans="1:25" s="222" customFormat="1" ht="18" customHeight="1">
      <c r="T182" s="252"/>
      <c r="U182" s="253"/>
    </row>
    <row r="183" spans="1:25" s="246" customFormat="1" ht="17.25">
      <c r="A183" s="241"/>
      <c r="B183" s="242" t="s">
        <v>166</v>
      </c>
      <c r="C183" s="242" t="s">
        <v>160</v>
      </c>
      <c r="D183" s="241" t="s">
        <v>162</v>
      </c>
      <c r="E183" s="241"/>
      <c r="F183" s="241" t="s">
        <v>163</v>
      </c>
      <c r="G183" s="241"/>
      <c r="H183" s="241"/>
      <c r="I183" s="242" t="s">
        <v>161</v>
      </c>
      <c r="J183" s="241" t="s">
        <v>164</v>
      </c>
      <c r="K183" s="241"/>
      <c r="L183" s="241" t="s">
        <v>165</v>
      </c>
      <c r="M183" s="241" t="s">
        <v>167</v>
      </c>
      <c r="N183" s="243" t="s">
        <v>168</v>
      </c>
      <c r="O183" s="243"/>
      <c r="P183" s="243"/>
      <c r="Q183" s="243"/>
      <c r="R183" s="241"/>
      <c r="S183" s="241"/>
      <c r="T183" s="244"/>
      <c r="U183" s="245"/>
    </row>
    <row r="184" spans="1:25" ht="17.25">
      <c r="A184" s="156" t="s">
        <v>223</v>
      </c>
      <c r="B184" s="157">
        <f>SUM(B176:B178)</f>
        <v>351564.39802315237</v>
      </c>
      <c r="C184" s="157">
        <f t="shared" ref="C184:S184" si="13">SUM(C176:C178)</f>
        <v>106320.13</v>
      </c>
      <c r="D184" s="157">
        <f t="shared" si="13"/>
        <v>60249.48000000001</v>
      </c>
      <c r="E184" s="157">
        <f t="shared" si="13"/>
        <v>4343.41</v>
      </c>
      <c r="F184" s="157">
        <f t="shared" si="13"/>
        <v>46070.65</v>
      </c>
      <c r="G184" s="157">
        <f t="shared" si="13"/>
        <v>21710.04</v>
      </c>
      <c r="H184" s="157">
        <f t="shared" si="13"/>
        <v>24360.61</v>
      </c>
      <c r="I184" s="157">
        <f t="shared" si="13"/>
        <v>245244.50022557977</v>
      </c>
      <c r="J184" s="157">
        <f t="shared" si="13"/>
        <v>56834.434039455751</v>
      </c>
      <c r="K184" s="157">
        <f t="shared" si="13"/>
        <v>8037.4314752264127</v>
      </c>
      <c r="L184" s="157">
        <f t="shared" si="13"/>
        <v>188410.06618612399</v>
      </c>
      <c r="M184" s="157">
        <f t="shared" si="13"/>
        <v>118812.93348512703</v>
      </c>
      <c r="N184" s="157">
        <f t="shared" si="13"/>
        <v>69597.132700996968</v>
      </c>
      <c r="O184" s="157">
        <f t="shared" si="13"/>
        <v>117083.76090760416</v>
      </c>
      <c r="P184" s="157">
        <f t="shared" si="13"/>
        <v>12381.15</v>
      </c>
      <c r="Q184" s="157">
        <f t="shared" si="13"/>
        <v>234480.63711554819</v>
      </c>
      <c r="R184" s="157">
        <f t="shared" si="13"/>
        <v>140523.03044454529</v>
      </c>
      <c r="S184" s="157">
        <f>SUM(S176:S178)</f>
        <v>94057.606671002897</v>
      </c>
      <c r="T184" s="209">
        <f t="shared" ref="T184" si="14">SUM(T150:T161)</f>
        <v>989.4000000000002</v>
      </c>
      <c r="U184" s="223">
        <f>B184/T174*100</f>
        <v>320026.67577210482</v>
      </c>
    </row>
    <row r="185" spans="1:25">
      <c r="A185" t="s">
        <v>224</v>
      </c>
      <c r="B185" s="230">
        <f>SUM(B163:B165)</f>
        <v>321279.14338886645</v>
      </c>
      <c r="C185" s="230">
        <f t="shared" ref="C185:S185" si="15">SUM(C163:C165)</f>
        <v>98647.86</v>
      </c>
      <c r="D185" s="230">
        <f t="shared" si="15"/>
        <v>56046.759999999995</v>
      </c>
      <c r="E185" s="230">
        <f t="shared" si="15"/>
        <v>4419.76</v>
      </c>
      <c r="F185" s="230">
        <f t="shared" si="15"/>
        <v>42601.1</v>
      </c>
      <c r="G185" s="230">
        <f t="shared" si="15"/>
        <v>23435.78</v>
      </c>
      <c r="H185" s="230">
        <f t="shared" si="15"/>
        <v>19165.32</v>
      </c>
      <c r="I185" s="230">
        <f t="shared" si="15"/>
        <v>222631.28338886643</v>
      </c>
      <c r="J185" s="230">
        <f t="shared" si="15"/>
        <v>26576.866375840786</v>
      </c>
      <c r="K185" s="230">
        <f t="shared" si="15"/>
        <v>14992.509999999998</v>
      </c>
      <c r="L185" s="230">
        <f t="shared" si="15"/>
        <v>196054.41701302564</v>
      </c>
      <c r="M185" s="230">
        <f t="shared" si="15"/>
        <v>110851.26683235529</v>
      </c>
      <c r="N185" s="230">
        <f t="shared" si="15"/>
        <v>85203.15018067036</v>
      </c>
      <c r="O185" s="230">
        <f t="shared" si="15"/>
        <v>82623.626375840788</v>
      </c>
      <c r="P185" s="230">
        <f t="shared" si="15"/>
        <v>19412.27</v>
      </c>
      <c r="Q185" s="230">
        <f t="shared" si="15"/>
        <v>238655.51701302564</v>
      </c>
      <c r="R185" s="230">
        <f t="shared" si="15"/>
        <v>134287.04683235529</v>
      </c>
      <c r="S185" s="230">
        <f t="shared" si="15"/>
        <v>104368.47018067035</v>
      </c>
      <c r="T185" s="210">
        <f t="shared" ref="T185" si="16">SUM(T137:T148)</f>
        <v>1321.1999999999998</v>
      </c>
      <c r="U185" s="266">
        <f>B185/T162*100</f>
        <v>291626.55525094981</v>
      </c>
    </row>
    <row r="186" spans="1:25">
      <c r="A186" t="s">
        <v>225</v>
      </c>
      <c r="B186" s="143">
        <f>SUM(B150:B152)</f>
        <v>316986</v>
      </c>
      <c r="C186" s="143">
        <f t="shared" ref="C186:S186" si="17">SUM(C150:C152)</f>
        <v>101383</v>
      </c>
      <c r="D186" s="143">
        <f t="shared" si="17"/>
        <v>77229</v>
      </c>
      <c r="E186" s="143">
        <f t="shared" si="17"/>
        <v>1762</v>
      </c>
      <c r="F186" s="143">
        <f t="shared" si="17"/>
        <v>24153</v>
      </c>
      <c r="G186" s="143">
        <f t="shared" si="17"/>
        <v>4556</v>
      </c>
      <c r="H186" s="143">
        <f t="shared" si="17"/>
        <v>19597</v>
      </c>
      <c r="I186" s="143">
        <f t="shared" si="17"/>
        <v>215603</v>
      </c>
      <c r="J186" s="143">
        <f t="shared" si="17"/>
        <v>23256</v>
      </c>
      <c r="K186" s="143">
        <f t="shared" si="17"/>
        <v>14141</v>
      </c>
      <c r="L186" s="143">
        <f t="shared" si="17"/>
        <v>192347</v>
      </c>
      <c r="M186" s="143">
        <f t="shared" si="17"/>
        <v>136346</v>
      </c>
      <c r="N186" s="143">
        <f t="shared" si="17"/>
        <v>56001</v>
      </c>
      <c r="O186" s="143">
        <f t="shared" si="17"/>
        <v>100485</v>
      </c>
      <c r="P186" s="143">
        <f t="shared" si="17"/>
        <v>15903</v>
      </c>
      <c r="Q186" s="143">
        <f t="shared" si="17"/>
        <v>216500</v>
      </c>
      <c r="R186" s="143">
        <f t="shared" si="17"/>
        <v>140902</v>
      </c>
      <c r="S186" s="143">
        <f t="shared" si="17"/>
        <v>75599</v>
      </c>
      <c r="T186" s="211">
        <f t="shared" ref="T186" si="18">SUM(T124:T135)</f>
        <v>1302</v>
      </c>
      <c r="U186" s="143">
        <f>B186/T149*100</f>
        <v>287907.3569482289</v>
      </c>
    </row>
    <row r="187" spans="1:25" hidden="1">
      <c r="A187" t="s">
        <v>202</v>
      </c>
      <c r="B187" s="143">
        <f>SUM(B124:B130)</f>
        <v>458926</v>
      </c>
      <c r="C187" s="143">
        <f t="shared" ref="C187:S187" si="19">SUM(C124:C130)</f>
        <v>172692</v>
      </c>
      <c r="D187" s="143">
        <f t="shared" si="19"/>
        <v>107762</v>
      </c>
      <c r="E187" s="143">
        <f t="shared" si="19"/>
        <v>10668</v>
      </c>
      <c r="F187" s="143">
        <f t="shared" si="19"/>
        <v>64930</v>
      </c>
      <c r="G187" s="143">
        <f t="shared" si="19"/>
        <v>14677</v>
      </c>
      <c r="H187" s="143">
        <f t="shared" si="19"/>
        <v>50253</v>
      </c>
      <c r="I187" s="143">
        <f t="shared" si="19"/>
        <v>286233</v>
      </c>
      <c r="J187" s="143">
        <f t="shared" si="19"/>
        <v>48335</v>
      </c>
      <c r="K187" s="143">
        <f t="shared" si="19"/>
        <v>24478</v>
      </c>
      <c r="L187" s="143">
        <f t="shared" si="19"/>
        <v>237898</v>
      </c>
      <c r="M187" s="143">
        <f t="shared" si="19"/>
        <v>123239</v>
      </c>
      <c r="N187" s="143">
        <f t="shared" si="19"/>
        <v>114657</v>
      </c>
      <c r="O187" s="143">
        <f t="shared" si="19"/>
        <v>156098</v>
      </c>
      <c r="P187" s="143">
        <f t="shared" si="19"/>
        <v>35148</v>
      </c>
      <c r="Q187" s="143">
        <f t="shared" si="19"/>
        <v>302828</v>
      </c>
      <c r="R187" s="143">
        <f t="shared" si="19"/>
        <v>137917</v>
      </c>
      <c r="S187" s="143">
        <f t="shared" si="19"/>
        <v>164911</v>
      </c>
      <c r="T187" s="211"/>
      <c r="U187" s="143"/>
    </row>
    <row r="188" spans="1:25"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211"/>
      <c r="U188" s="143"/>
    </row>
    <row r="189" spans="1:25">
      <c r="A189" s="177" t="s">
        <v>170</v>
      </c>
      <c r="B189" s="178">
        <f>100*(B184/B185-1)</f>
        <v>9.426461461156709</v>
      </c>
      <c r="C189" s="178">
        <f t="shared" ref="B189:U189" si="20">100*(C184/C185-1)</f>
        <v>7.7774317658791725</v>
      </c>
      <c r="D189" s="178">
        <f t="shared" si="20"/>
        <v>7.4985958153513499</v>
      </c>
      <c r="E189" s="178">
        <f t="shared" si="20"/>
        <v>-1.7274693648523964</v>
      </c>
      <c r="F189" s="178">
        <f t="shared" si="20"/>
        <v>8.1442732699390508</v>
      </c>
      <c r="G189" s="178">
        <f t="shared" si="20"/>
        <v>-7.3636977305641116</v>
      </c>
      <c r="H189" s="178">
        <f t="shared" si="20"/>
        <v>27.107765484740142</v>
      </c>
      <c r="I189" s="178">
        <f t="shared" si="20"/>
        <v>10.157250361448632</v>
      </c>
      <c r="J189" s="178">
        <f t="shared" si="20"/>
        <v>113.8492673881224</v>
      </c>
      <c r="K189" s="178">
        <f t="shared" si="20"/>
        <v>-46.390354415462035</v>
      </c>
      <c r="L189" s="178">
        <f t="shared" si="20"/>
        <v>-3.8990964566708808</v>
      </c>
      <c r="M189" s="178">
        <f t="shared" si="20"/>
        <v>7.1822964953684121</v>
      </c>
      <c r="N189" s="178">
        <f t="shared" si="20"/>
        <v>-18.316244700555519</v>
      </c>
      <c r="O189" s="178">
        <f t="shared" si="20"/>
        <v>41.707361493684743</v>
      </c>
      <c r="P189" s="178">
        <f t="shared" si="20"/>
        <v>-36.219978395107844</v>
      </c>
      <c r="Q189" s="178">
        <f t="shared" si="20"/>
        <v>-1.7493330762806458</v>
      </c>
      <c r="R189" s="178">
        <f t="shared" si="20"/>
        <v>4.6437715023810444</v>
      </c>
      <c r="S189" s="178">
        <f t="shared" si="20"/>
        <v>-9.87928968568621</v>
      </c>
      <c r="T189" s="212">
        <f t="shared" si="20"/>
        <v>-25.113533151680269</v>
      </c>
      <c r="U189" s="178">
        <f t="shared" si="20"/>
        <v>9.7385234676986787</v>
      </c>
    </row>
    <row r="190" spans="1:25">
      <c r="A190" t="s">
        <v>171</v>
      </c>
      <c r="B190" s="176">
        <f t="shared" ref="B190:U190" si="21">100*(B184/B186-1)</f>
        <v>10.908493757816551</v>
      </c>
      <c r="C190" s="176">
        <f t="shared" si="21"/>
        <v>4.869780929741685</v>
      </c>
      <c r="D190" s="176">
        <f t="shared" si="21"/>
        <v>-21.985937924872768</v>
      </c>
      <c r="E190" s="176">
        <f t="shared" si="21"/>
        <v>146.5045402951192</v>
      </c>
      <c r="F190" s="176">
        <f t="shared" si="21"/>
        <v>90.745042023765166</v>
      </c>
      <c r="G190" s="176">
        <f t="shared" si="21"/>
        <v>376.51536435469711</v>
      </c>
      <c r="H190" s="176">
        <f t="shared" si="21"/>
        <v>24.307853242843301</v>
      </c>
      <c r="I190" s="176">
        <f t="shared" si="21"/>
        <v>13.748185426724003</v>
      </c>
      <c r="J190" s="176">
        <f t="shared" si="21"/>
        <v>144.38611128076948</v>
      </c>
      <c r="K190" s="176">
        <f t="shared" si="21"/>
        <v>-43.162212889990712</v>
      </c>
      <c r="L190" s="176">
        <f t="shared" si="21"/>
        <v>-2.0467872199077752</v>
      </c>
      <c r="M190" s="176">
        <f t="shared" si="21"/>
        <v>-12.859245239957884</v>
      </c>
      <c r="N190" s="176">
        <f t="shared" si="21"/>
        <v>24.278374852229369</v>
      </c>
      <c r="O190" s="176">
        <f t="shared" si="21"/>
        <v>16.518645477040515</v>
      </c>
      <c r="P190" s="176">
        <f t="shared" si="21"/>
        <v>-22.145821543105082</v>
      </c>
      <c r="Q190" s="176">
        <f t="shared" si="21"/>
        <v>8.3051441642254975</v>
      </c>
      <c r="R190" s="176">
        <f t="shared" si="21"/>
        <v>-0.26895967087386952</v>
      </c>
      <c r="S190" s="176">
        <f t="shared" si="21"/>
        <v>24.416469359386884</v>
      </c>
      <c r="T190" s="213">
        <f t="shared" si="21"/>
        <v>-24.009216589861737</v>
      </c>
      <c r="U190" s="176">
        <f t="shared" si="21"/>
        <v>11.156129931633373</v>
      </c>
    </row>
    <row r="191" spans="1:25" hidden="1">
      <c r="A191" t="s">
        <v>203</v>
      </c>
      <c r="B191" s="176">
        <f>100*(B184/B187-1)</f>
        <v>-23.394098825703413</v>
      </c>
      <c r="C191" s="176">
        <f t="shared" ref="C191:S191" si="22">100*(C184/C187-1)</f>
        <v>-38.433668033261526</v>
      </c>
      <c r="D191" s="176">
        <f t="shared" si="22"/>
        <v>-44.090235890202479</v>
      </c>
      <c r="E191" s="176">
        <f t="shared" si="22"/>
        <v>-59.28562054743157</v>
      </c>
      <c r="F191" s="176">
        <f t="shared" si="22"/>
        <v>-29.045664561835814</v>
      </c>
      <c r="G191" s="176">
        <f t="shared" si="22"/>
        <v>47.918784492743761</v>
      </c>
      <c r="H191" s="176">
        <f t="shared" si="22"/>
        <v>-51.524068214832951</v>
      </c>
      <c r="I191" s="176">
        <f t="shared" si="22"/>
        <v>-14.319977002798501</v>
      </c>
      <c r="J191" s="176">
        <f t="shared" si="22"/>
        <v>17.584429584060722</v>
      </c>
      <c r="K191" s="176">
        <f t="shared" si="22"/>
        <v>-67.164672460060416</v>
      </c>
      <c r="L191" s="176">
        <f t="shared" si="22"/>
        <v>-20.802164715077897</v>
      </c>
      <c r="M191" s="176">
        <f t="shared" si="22"/>
        <v>-3.5914495532039181</v>
      </c>
      <c r="N191" s="176">
        <f t="shared" si="22"/>
        <v>-39.299708957153101</v>
      </c>
      <c r="O191" s="176">
        <f t="shared" si="22"/>
        <v>-24.993426624553706</v>
      </c>
      <c r="P191" s="176">
        <f t="shared" si="22"/>
        <v>-64.774240355069992</v>
      </c>
      <c r="Q191" s="176">
        <f t="shared" si="22"/>
        <v>-22.569697281774413</v>
      </c>
      <c r="R191" s="176">
        <f t="shared" si="22"/>
        <v>1.889564335466476</v>
      </c>
      <c r="S191" s="176">
        <f t="shared" si="22"/>
        <v>-42.964625360950514</v>
      </c>
      <c r="U191" s="202" t="s">
        <v>180</v>
      </c>
    </row>
    <row r="192" spans="1:25" s="195" customFormat="1" hidden="1">
      <c r="A192" s="195" t="s">
        <v>179</v>
      </c>
      <c r="T192" s="214"/>
      <c r="U192" s="196"/>
    </row>
    <row r="193" spans="1:19" hidden="1">
      <c r="A193" s="195" t="s">
        <v>190</v>
      </c>
      <c r="B193" s="222" t="e">
        <f>B184/#REF!-1</f>
        <v>#REF!</v>
      </c>
      <c r="C193" s="222" t="e">
        <f>C184/#REF!-1</f>
        <v>#REF!</v>
      </c>
      <c r="D193" s="222" t="e">
        <f>D184/#REF!-1</f>
        <v>#REF!</v>
      </c>
      <c r="E193" s="222" t="e">
        <f>E184/#REF!-1</f>
        <v>#REF!</v>
      </c>
      <c r="F193" s="222" t="e">
        <f>F184/#REF!-1</f>
        <v>#REF!</v>
      </c>
      <c r="G193" s="222" t="e">
        <f>G184/#REF!-1</f>
        <v>#REF!</v>
      </c>
      <c r="H193" s="222" t="e">
        <f>H184/#REF!-1</f>
        <v>#REF!</v>
      </c>
      <c r="I193" s="222" t="e">
        <f>I184/#REF!-1</f>
        <v>#REF!</v>
      </c>
      <c r="J193" s="222" t="e">
        <f>J184/#REF!-1</f>
        <v>#REF!</v>
      </c>
      <c r="K193" s="222" t="e">
        <f>K184/#REF!-1</f>
        <v>#REF!</v>
      </c>
      <c r="L193" s="222" t="e">
        <f>L184/#REF!-1</f>
        <v>#REF!</v>
      </c>
      <c r="M193" s="222" t="e">
        <f>M184/#REF!-1</f>
        <v>#REF!</v>
      </c>
      <c r="N193" s="222" t="e">
        <f>N184/#REF!-1</f>
        <v>#REF!</v>
      </c>
      <c r="O193" s="222" t="e">
        <f>O184/#REF!-1</f>
        <v>#REF!</v>
      </c>
      <c r="P193" s="222" t="e">
        <f>P184/#REF!-1</f>
        <v>#REF!</v>
      </c>
      <c r="Q193" s="222" t="e">
        <f>Q184/#REF!-1</f>
        <v>#REF!</v>
      </c>
      <c r="R193" s="222" t="e">
        <f>R184/#REF!-1</f>
        <v>#REF!</v>
      </c>
      <c r="S193" s="222" t="e">
        <f>S184/#REF!-1</f>
        <v>#REF!</v>
      </c>
    </row>
    <row r="194" spans="1:19" hidden="1">
      <c r="A194" s="195" t="s">
        <v>191</v>
      </c>
      <c r="B194" s="222" t="e">
        <f>B184/#REF!-1</f>
        <v>#REF!</v>
      </c>
      <c r="C194" s="222" t="e">
        <f>C184/#REF!-1</f>
        <v>#REF!</v>
      </c>
      <c r="D194" s="222" t="e">
        <f>D184/#REF!-1</f>
        <v>#REF!</v>
      </c>
      <c r="E194" s="222" t="e">
        <f>E184/#REF!-1</f>
        <v>#REF!</v>
      </c>
      <c r="F194" s="222" t="e">
        <f>F184/#REF!-1</f>
        <v>#REF!</v>
      </c>
      <c r="G194" s="222" t="e">
        <f>G184/#REF!-1</f>
        <v>#REF!</v>
      </c>
      <c r="H194" s="222" t="e">
        <f>H184/#REF!-1</f>
        <v>#REF!</v>
      </c>
      <c r="I194" s="222" t="e">
        <f>I184/#REF!-1</f>
        <v>#REF!</v>
      </c>
      <c r="J194" s="222" t="e">
        <f>J184/#REF!-1</f>
        <v>#REF!</v>
      </c>
      <c r="K194" s="222" t="e">
        <f>K184/#REF!-1</f>
        <v>#REF!</v>
      </c>
      <c r="L194" s="222" t="e">
        <f>L184/#REF!-1</f>
        <v>#REF!</v>
      </c>
      <c r="M194" s="222" t="e">
        <f>M184/#REF!-1</f>
        <v>#REF!</v>
      </c>
      <c r="N194" s="222" t="e">
        <f>N184/#REF!-1</f>
        <v>#REF!</v>
      </c>
      <c r="O194" s="222" t="e">
        <f>O184/#REF!-1</f>
        <v>#REF!</v>
      </c>
      <c r="P194" s="222" t="e">
        <f>P184/#REF!-1</f>
        <v>#REF!</v>
      </c>
      <c r="Q194" s="222" t="e">
        <f>Q184/#REF!-1</f>
        <v>#REF!</v>
      </c>
      <c r="R194" s="222" t="e">
        <f>R184/#REF!-1</f>
        <v>#REF!</v>
      </c>
      <c r="S194" s="222" t="e">
        <f>S184/#REF!-1</f>
        <v>#REF!</v>
      </c>
    </row>
    <row r="195" spans="1:19" hidden="1">
      <c r="A195" s="195" t="s">
        <v>192</v>
      </c>
      <c r="B195" s="222" t="e">
        <f>B184/#REF!-1</f>
        <v>#REF!</v>
      </c>
      <c r="C195" s="222" t="e">
        <f>C184/#REF!-1</f>
        <v>#REF!</v>
      </c>
      <c r="D195" s="222" t="e">
        <f>D184/#REF!-1</f>
        <v>#REF!</v>
      </c>
      <c r="E195" s="222" t="e">
        <f>E184/#REF!-1</f>
        <v>#REF!</v>
      </c>
      <c r="F195" s="222" t="e">
        <f>F184/#REF!-1</f>
        <v>#REF!</v>
      </c>
      <c r="G195" s="222" t="e">
        <f>G184/#REF!-1</f>
        <v>#REF!</v>
      </c>
      <c r="H195" s="222" t="e">
        <f>H184/#REF!-1</f>
        <v>#REF!</v>
      </c>
      <c r="I195" s="222" t="e">
        <f>I184/#REF!-1</f>
        <v>#REF!</v>
      </c>
      <c r="J195" s="222" t="e">
        <f>J184/#REF!-1</f>
        <v>#REF!</v>
      </c>
      <c r="K195" s="222" t="e">
        <f>K184/#REF!-1</f>
        <v>#REF!</v>
      </c>
      <c r="L195" s="222" t="e">
        <f>L184/#REF!-1</f>
        <v>#REF!</v>
      </c>
      <c r="M195" s="222" t="e">
        <f>M184/#REF!-1</f>
        <v>#REF!</v>
      </c>
      <c r="N195" s="222" t="e">
        <f>N184/#REF!-1</f>
        <v>#REF!</v>
      </c>
      <c r="O195" s="222" t="e">
        <f>O184/#REF!-1</f>
        <v>#REF!</v>
      </c>
      <c r="P195" s="222" t="e">
        <f>P184/#REF!-1</f>
        <v>#REF!</v>
      </c>
      <c r="Q195" s="222" t="e">
        <f>Q184/#REF!-1</f>
        <v>#REF!</v>
      </c>
      <c r="R195" s="222" t="e">
        <f>R184/#REF!-1</f>
        <v>#REF!</v>
      </c>
      <c r="S195" s="222" t="e">
        <f>S184/#REF!-1</f>
        <v>#REF!</v>
      </c>
    </row>
    <row r="196" spans="1:19" hidden="1">
      <c r="A196" s="195" t="s">
        <v>193</v>
      </c>
      <c r="B196" s="222" t="e">
        <f>B184/#REF!-1</f>
        <v>#REF!</v>
      </c>
      <c r="C196" s="222" t="e">
        <f>C184/#REF!-1</f>
        <v>#REF!</v>
      </c>
      <c r="D196" s="222" t="e">
        <f>D184/#REF!-1</f>
        <v>#REF!</v>
      </c>
      <c r="E196" s="222" t="e">
        <f>E184/#REF!-1</f>
        <v>#REF!</v>
      </c>
      <c r="F196" s="222" t="e">
        <f>F184/#REF!-1</f>
        <v>#REF!</v>
      </c>
      <c r="G196" s="222" t="e">
        <f>G184/#REF!-1</f>
        <v>#REF!</v>
      </c>
      <c r="H196" s="222" t="e">
        <f>H184/#REF!-1</f>
        <v>#REF!</v>
      </c>
      <c r="I196" s="222" t="e">
        <f>I184/#REF!-1</f>
        <v>#REF!</v>
      </c>
      <c r="J196" s="222" t="e">
        <f>J184/#REF!-1</f>
        <v>#REF!</v>
      </c>
      <c r="K196" s="222" t="e">
        <f>K184/#REF!-1</f>
        <v>#REF!</v>
      </c>
      <c r="L196" s="222" t="e">
        <f>L184/#REF!-1</f>
        <v>#REF!</v>
      </c>
      <c r="M196" s="222" t="e">
        <f>M184/#REF!-1</f>
        <v>#REF!</v>
      </c>
      <c r="N196" s="222" t="e">
        <f>N184/#REF!-1</f>
        <v>#REF!</v>
      </c>
      <c r="O196" s="222" t="e">
        <f>O184/#REF!-1</f>
        <v>#REF!</v>
      </c>
      <c r="P196" s="222" t="e">
        <f>P184/#REF!-1</f>
        <v>#REF!</v>
      </c>
      <c r="Q196" s="222" t="e">
        <f>Q184/#REF!-1</f>
        <v>#REF!</v>
      </c>
      <c r="R196" s="222" t="e">
        <f>R184/#REF!-1</f>
        <v>#REF!</v>
      </c>
      <c r="S196" s="222" t="e">
        <f>S184/#REF!-1</f>
        <v>#REF!</v>
      </c>
    </row>
    <row r="197" spans="1:19" hidden="1">
      <c r="A197" s="195" t="s">
        <v>194</v>
      </c>
      <c r="B197" s="222" t="e">
        <f>B184/#REF!-1</f>
        <v>#REF!</v>
      </c>
      <c r="C197" s="222" t="e">
        <f>C184/#REF!-1</f>
        <v>#REF!</v>
      </c>
      <c r="D197" s="222" t="e">
        <f>D184/#REF!-1</f>
        <v>#REF!</v>
      </c>
      <c r="E197" s="222" t="e">
        <f>E184/#REF!-1</f>
        <v>#REF!</v>
      </c>
      <c r="F197" s="222" t="e">
        <f>F184/#REF!-1</f>
        <v>#REF!</v>
      </c>
      <c r="G197" s="222" t="e">
        <f>G184/#REF!-1</f>
        <v>#REF!</v>
      </c>
      <c r="H197" s="222" t="e">
        <f>H184/#REF!-1</f>
        <v>#REF!</v>
      </c>
      <c r="I197" s="222" t="e">
        <f>I184/#REF!-1</f>
        <v>#REF!</v>
      </c>
      <c r="J197" s="222" t="e">
        <f>J184/#REF!-1</f>
        <v>#REF!</v>
      </c>
      <c r="K197" s="222" t="e">
        <f>K184/#REF!-1</f>
        <v>#REF!</v>
      </c>
      <c r="L197" s="222" t="e">
        <f>L184/#REF!-1</f>
        <v>#REF!</v>
      </c>
      <c r="M197" s="222" t="e">
        <f>M184/#REF!-1</f>
        <v>#REF!</v>
      </c>
      <c r="N197" s="222" t="e">
        <f>N184/#REF!-1</f>
        <v>#REF!</v>
      </c>
      <c r="O197" s="222" t="e">
        <f>O184/#REF!-1</f>
        <v>#REF!</v>
      </c>
      <c r="P197" s="222" t="e">
        <f>P184/#REF!-1</f>
        <v>#REF!</v>
      </c>
      <c r="Q197" s="222" t="e">
        <f>Q184/#REF!-1</f>
        <v>#REF!</v>
      </c>
      <c r="R197" s="222" t="e">
        <f>R184/#REF!-1</f>
        <v>#REF!</v>
      </c>
      <c r="S197" s="222" t="e">
        <f>S184/#REF!-1</f>
        <v>#REF!</v>
      </c>
    </row>
    <row r="198" spans="1:19" hidden="1">
      <c r="A198" s="195" t="s">
        <v>195</v>
      </c>
      <c r="B198" s="222" t="e">
        <f>B184/#REF!-1</f>
        <v>#REF!</v>
      </c>
      <c r="C198" s="222" t="e">
        <f>C184/#REF!-1</f>
        <v>#REF!</v>
      </c>
      <c r="D198" s="222" t="e">
        <f>D184/#REF!-1</f>
        <v>#REF!</v>
      </c>
      <c r="E198" s="222" t="e">
        <f>E184/#REF!-1</f>
        <v>#REF!</v>
      </c>
      <c r="F198" s="222" t="e">
        <f>F184/#REF!-1</f>
        <v>#REF!</v>
      </c>
      <c r="G198" s="222" t="e">
        <f>G184/#REF!-1</f>
        <v>#REF!</v>
      </c>
      <c r="H198" s="222" t="e">
        <f>H184/#REF!-1</f>
        <v>#REF!</v>
      </c>
      <c r="I198" s="222" t="e">
        <f>I184/#REF!-1</f>
        <v>#REF!</v>
      </c>
      <c r="J198" s="222" t="e">
        <f>J184/#REF!-1</f>
        <v>#REF!</v>
      </c>
      <c r="K198" s="222" t="e">
        <f>K184/#REF!-1</f>
        <v>#REF!</v>
      </c>
      <c r="L198" s="222" t="e">
        <f>L184/#REF!-1</f>
        <v>#REF!</v>
      </c>
      <c r="M198" s="222" t="e">
        <f>M184/#REF!-1</f>
        <v>#REF!</v>
      </c>
      <c r="N198" s="222" t="e">
        <f>N184/#REF!-1</f>
        <v>#REF!</v>
      </c>
      <c r="O198" s="222" t="e">
        <f>O184/#REF!-1</f>
        <v>#REF!</v>
      </c>
      <c r="P198" s="222" t="e">
        <f>P184/#REF!-1</f>
        <v>#REF!</v>
      </c>
      <c r="Q198" s="222" t="e">
        <f>Q184/#REF!-1</f>
        <v>#REF!</v>
      </c>
      <c r="R198" s="222" t="e">
        <f>R184/#REF!-1</f>
        <v>#REF!</v>
      </c>
      <c r="S198" s="222" t="e">
        <f>S184/#REF!-1</f>
        <v>#REF!</v>
      </c>
    </row>
    <row r="199" spans="1:19" hidden="1">
      <c r="A199" s="195" t="s">
        <v>196</v>
      </c>
      <c r="B199" s="222" t="e">
        <f>B184/#REF!-1</f>
        <v>#REF!</v>
      </c>
      <c r="C199" s="222" t="e">
        <f>C184/#REF!-1</f>
        <v>#REF!</v>
      </c>
      <c r="D199" s="222" t="e">
        <f>D184/#REF!-1</f>
        <v>#REF!</v>
      </c>
      <c r="E199" s="222" t="e">
        <f>E184/#REF!-1</f>
        <v>#REF!</v>
      </c>
      <c r="F199" s="222" t="e">
        <f>F184/#REF!-1</f>
        <v>#REF!</v>
      </c>
      <c r="G199" s="222" t="e">
        <f>G184/#REF!-1</f>
        <v>#REF!</v>
      </c>
      <c r="H199" s="222" t="e">
        <f>H184/#REF!-1</f>
        <v>#REF!</v>
      </c>
      <c r="I199" s="222" t="e">
        <f>I184/#REF!-1</f>
        <v>#REF!</v>
      </c>
      <c r="J199" s="222" t="e">
        <f>J184/#REF!-1</f>
        <v>#REF!</v>
      </c>
      <c r="K199" s="222" t="e">
        <f>K184/#REF!-1</f>
        <v>#REF!</v>
      </c>
      <c r="L199" s="222" t="e">
        <f>L184/#REF!-1</f>
        <v>#REF!</v>
      </c>
      <c r="M199" s="222" t="e">
        <f>M184/#REF!-1</f>
        <v>#REF!</v>
      </c>
      <c r="N199" s="222" t="e">
        <f>N184/#REF!-1</f>
        <v>#REF!</v>
      </c>
      <c r="O199" s="222" t="e">
        <f>O184/#REF!-1</f>
        <v>#REF!</v>
      </c>
      <c r="P199" s="222" t="e">
        <f>P184/#REF!-1</f>
        <v>#REF!</v>
      </c>
      <c r="Q199" s="222" t="e">
        <f>Q184/#REF!-1</f>
        <v>#REF!</v>
      </c>
      <c r="R199" s="222" t="e">
        <f>R184/#REF!-1</f>
        <v>#REF!</v>
      </c>
      <c r="S199" s="222" t="e">
        <f>S184/#REF!-1</f>
        <v>#REF!</v>
      </c>
    </row>
    <row r="200" spans="1:19" hidden="1">
      <c r="A200" s="195" t="s">
        <v>197</v>
      </c>
      <c r="B200" s="222" t="e">
        <f>B184/#REF!-1</f>
        <v>#REF!</v>
      </c>
      <c r="C200" s="222" t="e">
        <f>C184/#REF!-1</f>
        <v>#REF!</v>
      </c>
      <c r="D200" s="222" t="e">
        <f>D184/#REF!-1</f>
        <v>#REF!</v>
      </c>
      <c r="E200" s="222" t="e">
        <f>E184/#REF!-1</f>
        <v>#REF!</v>
      </c>
      <c r="F200" s="222" t="e">
        <f>F184/#REF!-1</f>
        <v>#REF!</v>
      </c>
      <c r="G200" s="222" t="e">
        <f>G184/#REF!-1</f>
        <v>#REF!</v>
      </c>
      <c r="H200" s="222" t="e">
        <f>H184/#REF!-1</f>
        <v>#REF!</v>
      </c>
      <c r="I200" s="222" t="e">
        <f>I184/#REF!-1</f>
        <v>#REF!</v>
      </c>
      <c r="J200" s="222" t="e">
        <f>J184/#REF!-1</f>
        <v>#REF!</v>
      </c>
      <c r="K200" s="222" t="e">
        <f>K184/#REF!-1</f>
        <v>#REF!</v>
      </c>
      <c r="L200" s="222" t="e">
        <f>L184/#REF!-1</f>
        <v>#REF!</v>
      </c>
      <c r="M200" s="222" t="e">
        <f>M184/#REF!-1</f>
        <v>#REF!</v>
      </c>
      <c r="N200" s="222" t="e">
        <f>N184/#REF!-1</f>
        <v>#REF!</v>
      </c>
      <c r="O200" s="222" t="e">
        <f>O184/#REF!-1</f>
        <v>#REF!</v>
      </c>
      <c r="P200" s="222" t="e">
        <f>P184/#REF!-1</f>
        <v>#REF!</v>
      </c>
      <c r="Q200" s="222" t="e">
        <f>Q184/#REF!-1</f>
        <v>#REF!</v>
      </c>
      <c r="R200" s="222" t="e">
        <f>R184/#REF!-1</f>
        <v>#REF!</v>
      </c>
      <c r="S200" s="222" t="e">
        <f>S184/#REF!-1</f>
        <v>#REF!</v>
      </c>
    </row>
    <row r="201" spans="1:19" hidden="1">
      <c r="A201" s="195" t="s">
        <v>198</v>
      </c>
      <c r="B201" s="222" t="e">
        <f>B184/#REF!-1</f>
        <v>#REF!</v>
      </c>
      <c r="C201" s="222" t="e">
        <f>C184/#REF!-1</f>
        <v>#REF!</v>
      </c>
      <c r="D201" s="222" t="e">
        <f>D184/#REF!-1</f>
        <v>#REF!</v>
      </c>
      <c r="E201" s="222" t="e">
        <f>E184/#REF!-1</f>
        <v>#REF!</v>
      </c>
      <c r="F201" s="222" t="e">
        <f>F184/#REF!-1</f>
        <v>#REF!</v>
      </c>
      <c r="G201" s="222" t="e">
        <f>G184/#REF!-1</f>
        <v>#REF!</v>
      </c>
      <c r="H201" s="222" t="e">
        <f>H184/#REF!-1</f>
        <v>#REF!</v>
      </c>
      <c r="I201" s="222" t="e">
        <f>I184/#REF!-1</f>
        <v>#REF!</v>
      </c>
      <c r="J201" s="222" t="e">
        <f>J184/#REF!-1</f>
        <v>#REF!</v>
      </c>
      <c r="K201" s="222" t="e">
        <f>K184/#REF!-1</f>
        <v>#REF!</v>
      </c>
      <c r="L201" s="222" t="e">
        <f>L184/#REF!-1</f>
        <v>#REF!</v>
      </c>
      <c r="M201" s="222" t="e">
        <f>M184/#REF!-1</f>
        <v>#REF!</v>
      </c>
      <c r="N201" s="222" t="e">
        <f>N184/#REF!-1</f>
        <v>#REF!</v>
      </c>
      <c r="O201" s="222" t="e">
        <f>O184/#REF!-1</f>
        <v>#REF!</v>
      </c>
      <c r="P201" s="222" t="e">
        <f>P184/#REF!-1</f>
        <v>#REF!</v>
      </c>
      <c r="Q201" s="222" t="e">
        <f>Q184/#REF!-1</f>
        <v>#REF!</v>
      </c>
      <c r="R201" s="222" t="e">
        <f>R184/#REF!-1</f>
        <v>#REF!</v>
      </c>
      <c r="S201" s="222" t="e">
        <f>S184/#REF!-1</f>
        <v>#REF!</v>
      </c>
    </row>
    <row r="202" spans="1:19" hidden="1">
      <c r="F202" s="249"/>
    </row>
    <row r="203" spans="1:19" hidden="1">
      <c r="A203" s="235" t="s">
        <v>199</v>
      </c>
      <c r="B203" s="239">
        <f t="shared" ref="B203:S203" si="23">AVERAGE(B185:B187)</f>
        <v>365730.38112962217</v>
      </c>
      <c r="C203" s="239">
        <f t="shared" si="23"/>
        <v>124240.95333333332</v>
      </c>
      <c r="D203" s="247">
        <f t="shared" si="23"/>
        <v>80345.919999999998</v>
      </c>
      <c r="E203" s="250">
        <f t="shared" si="23"/>
        <v>5616.586666666667</v>
      </c>
      <c r="F203" s="247">
        <f t="shared" si="23"/>
        <v>43894.700000000004</v>
      </c>
      <c r="G203" s="250">
        <f t="shared" si="23"/>
        <v>14222.926666666666</v>
      </c>
      <c r="H203" s="250">
        <f t="shared" si="23"/>
        <v>29671.773333333334</v>
      </c>
      <c r="I203" s="239">
        <f t="shared" si="23"/>
        <v>241489.09446295549</v>
      </c>
      <c r="J203" s="247">
        <f t="shared" si="23"/>
        <v>32722.622125280264</v>
      </c>
      <c r="K203" s="250">
        <f t="shared" si="23"/>
        <v>17870.50333333333</v>
      </c>
      <c r="L203" s="247">
        <f t="shared" si="23"/>
        <v>208766.47233767519</v>
      </c>
      <c r="M203" s="250">
        <f t="shared" si="23"/>
        <v>123478.7556107851</v>
      </c>
      <c r="N203" s="250">
        <f t="shared" si="23"/>
        <v>85287.050060223453</v>
      </c>
      <c r="O203" s="239">
        <f t="shared" si="23"/>
        <v>113068.87545861361</v>
      </c>
      <c r="P203" s="236">
        <f t="shared" si="23"/>
        <v>23487.756666666668</v>
      </c>
      <c r="Q203" s="239">
        <f t="shared" si="23"/>
        <v>252661.17233767523</v>
      </c>
      <c r="R203" s="236">
        <f t="shared" si="23"/>
        <v>137702.01561078511</v>
      </c>
      <c r="S203" s="236">
        <f t="shared" si="23"/>
        <v>114959.49006022346</v>
      </c>
    </row>
    <row r="204" spans="1:19" hidden="1">
      <c r="A204" s="237" t="s">
        <v>200</v>
      </c>
      <c r="B204" s="240">
        <f t="shared" ref="B204:S204" si="24">B184/B203-1</f>
        <v>-3.8733405364672402E-2</v>
      </c>
      <c r="C204" s="240">
        <f t="shared" si="24"/>
        <v>-0.14424248086098068</v>
      </c>
      <c r="D204" s="248">
        <f t="shared" si="24"/>
        <v>-0.25012396397975145</v>
      </c>
      <c r="E204" s="251">
        <f t="shared" si="24"/>
        <v>-0.22668156697780861</v>
      </c>
      <c r="F204" s="248">
        <f t="shared" si="24"/>
        <v>4.9572044005312677E-2</v>
      </c>
      <c r="G204" s="251">
        <f t="shared" si="24"/>
        <v>0.52641158242630803</v>
      </c>
      <c r="H204" s="251">
        <f t="shared" si="24"/>
        <v>-0.17899716588110903</v>
      </c>
      <c r="I204" s="240">
        <f t="shared" si="24"/>
        <v>1.5551036666793916E-2</v>
      </c>
      <c r="J204" s="248">
        <f t="shared" si="24"/>
        <v>0.73685451678848235</v>
      </c>
      <c r="K204" s="251">
        <f t="shared" si="24"/>
        <v>-0.550240341566965</v>
      </c>
      <c r="L204" s="248">
        <f t="shared" si="24"/>
        <v>-9.7508023791412102E-2</v>
      </c>
      <c r="M204" s="251">
        <f t="shared" si="24"/>
        <v>-3.7786436238190779E-2</v>
      </c>
      <c r="N204" s="251">
        <f t="shared" si="24"/>
        <v>-0.18396599891950083</v>
      </c>
      <c r="O204" s="240">
        <f t="shared" si="24"/>
        <v>3.5508316791035055E-2</v>
      </c>
      <c r="P204" s="238">
        <f t="shared" si="24"/>
        <v>-0.47286792111691667</v>
      </c>
      <c r="Q204" s="240">
        <f t="shared" si="24"/>
        <v>-7.195618960332073E-2</v>
      </c>
      <c r="R204" s="238">
        <f t="shared" si="24"/>
        <v>2.0486372848265155E-2</v>
      </c>
      <c r="S204" s="238">
        <f t="shared" si="24"/>
        <v>-0.18181955555187967</v>
      </c>
    </row>
    <row r="205" spans="1:19" hidden="1"/>
    <row r="206" spans="1:19" hidden="1"/>
    <row r="207" spans="1:19" hidden="1"/>
    <row r="208" spans="1:19" hidden="1"/>
    <row r="210" spans="2:27">
      <c r="B210" s="275"/>
      <c r="C210" s="275"/>
      <c r="I210" s="275"/>
    </row>
    <row r="211" spans="2:27">
      <c r="B211" s="265" t="s">
        <v>214</v>
      </c>
      <c r="D211" t="s">
        <v>215</v>
      </c>
      <c r="E211" t="s">
        <v>216</v>
      </c>
      <c r="F211" t="s">
        <v>0</v>
      </c>
      <c r="G211" t="s">
        <v>217</v>
      </c>
      <c r="H211" t="s">
        <v>218</v>
      </c>
      <c r="L211" s="254"/>
      <c r="Q211" s="222"/>
    </row>
    <row r="212" spans="2:27">
      <c r="B212" s="262" t="s">
        <v>1</v>
      </c>
      <c r="C212" t="s">
        <v>219</v>
      </c>
      <c r="D212">
        <v>1820009</v>
      </c>
      <c r="E212">
        <v>1888484</v>
      </c>
      <c r="F212">
        <v>3708493</v>
      </c>
      <c r="G212" s="280">
        <v>37084.93</v>
      </c>
      <c r="H212">
        <v>0.5092321867669698</v>
      </c>
      <c r="J212" s="280">
        <v>37084.93</v>
      </c>
      <c r="K212" s="280">
        <v>25813.83</v>
      </c>
      <c r="L212" s="280">
        <v>513.16</v>
      </c>
      <c r="M212" s="280">
        <v>10757.94</v>
      </c>
      <c r="N212" s="280">
        <v>3530.14</v>
      </c>
      <c r="O212" s="280">
        <v>7227.8</v>
      </c>
      <c r="P212" s="280">
        <v>78440.302202427396</v>
      </c>
      <c r="Q212" s="280">
        <v>10007.043131851589</v>
      </c>
      <c r="R212" s="280">
        <v>2629.531475226413</v>
      </c>
      <c r="S212" s="280">
        <v>65806.139070575809</v>
      </c>
      <c r="T212" s="280">
        <v>40772.803040581734</v>
      </c>
      <c r="U212" s="280">
        <v>25033.336029994069</v>
      </c>
      <c r="V212" s="280">
        <v>115525.23220242739</v>
      </c>
      <c r="W212" s="280">
        <v>35820.873131851593</v>
      </c>
      <c r="X212" s="280">
        <v>3142.6914752264129</v>
      </c>
      <c r="Y212" s="280">
        <v>76564.079070575812</v>
      </c>
      <c r="Z212" s="280">
        <v>44302.94304058174</v>
      </c>
      <c r="AA212" s="280">
        <v>32261.136029994068</v>
      </c>
    </row>
    <row r="213" spans="2:27">
      <c r="C213" t="s">
        <v>3</v>
      </c>
      <c r="D213">
        <v>1323824</v>
      </c>
      <c r="E213">
        <v>1308875</v>
      </c>
      <c r="F213">
        <v>2632699</v>
      </c>
      <c r="G213" s="280">
        <v>26326.99</v>
      </c>
      <c r="H213">
        <v>0.49716089837843219</v>
      </c>
    </row>
    <row r="214" spans="2:27">
      <c r="C214" t="s">
        <v>220</v>
      </c>
      <c r="D214">
        <v>0</v>
      </c>
      <c r="E214">
        <v>51316</v>
      </c>
      <c r="F214">
        <v>51316</v>
      </c>
      <c r="G214" s="280">
        <v>513.16</v>
      </c>
      <c r="H214">
        <v>1</v>
      </c>
      <c r="K214">
        <v>11552523.220242739</v>
      </c>
      <c r="L214">
        <v>3582087.3131851591</v>
      </c>
      <c r="M214">
        <v>314269.14752264129</v>
      </c>
      <c r="N214">
        <v>7656407.9070575805</v>
      </c>
      <c r="O214">
        <v>4430294.3040581737</v>
      </c>
      <c r="P214">
        <v>3226113.6029994069</v>
      </c>
    </row>
    <row r="215" spans="2:27">
      <c r="C215" t="s">
        <v>4</v>
      </c>
      <c r="D215">
        <v>496185</v>
      </c>
      <c r="E215">
        <v>579609</v>
      </c>
      <c r="F215">
        <v>1075794</v>
      </c>
      <c r="G215" s="280">
        <v>10757.94</v>
      </c>
      <c r="H215">
        <v>0.53877322238272385</v>
      </c>
    </row>
    <row r="216" spans="2:27">
      <c r="C216" t="s">
        <v>221</v>
      </c>
      <c r="D216">
        <v>15761</v>
      </c>
      <c r="E216">
        <v>337253</v>
      </c>
      <c r="F216">
        <v>353014</v>
      </c>
      <c r="G216" s="280">
        <v>3530.14</v>
      </c>
      <c r="H216">
        <v>0.95535304548828093</v>
      </c>
      <c r="J216">
        <v>100</v>
      </c>
    </row>
    <row r="217" spans="2:27">
      <c r="C217" t="s">
        <v>222</v>
      </c>
      <c r="D217">
        <v>480424</v>
      </c>
      <c r="E217">
        <v>242356</v>
      </c>
      <c r="F217">
        <v>722780</v>
      </c>
      <c r="G217" s="280">
        <v>7227.8</v>
      </c>
      <c r="H217">
        <v>0.33531088297960654</v>
      </c>
    </row>
    <row r="218" spans="2:27">
      <c r="B218" t="s">
        <v>2</v>
      </c>
      <c r="C218" t="s">
        <v>219</v>
      </c>
      <c r="D218">
        <v>869484.22024273942</v>
      </c>
      <c r="E218">
        <v>6974546</v>
      </c>
      <c r="F218">
        <v>7844030.2202427397</v>
      </c>
      <c r="G218" s="280">
        <v>78440.302202427396</v>
      </c>
      <c r="H218">
        <v>0.88915338214800599</v>
      </c>
    </row>
    <row r="219" spans="2:27">
      <c r="C219" t="s">
        <v>3</v>
      </c>
      <c r="D219">
        <v>24832.313185159011</v>
      </c>
      <c r="E219">
        <v>1238584</v>
      </c>
      <c r="F219">
        <v>1263416.3131851591</v>
      </c>
      <c r="G219" s="280">
        <v>12634.163131851592</v>
      </c>
      <c r="H219">
        <v>0.98034510641820416</v>
      </c>
    </row>
    <row r="220" spans="2:27">
      <c r="C220" t="s">
        <v>220</v>
      </c>
      <c r="D220">
        <v>241.14752264128839</v>
      </c>
      <c r="E220">
        <v>262712</v>
      </c>
      <c r="F220">
        <v>262953.14752264129</v>
      </c>
      <c r="G220" s="280">
        <v>2629.531475226413</v>
      </c>
      <c r="H220">
        <v>0.99908292589416325</v>
      </c>
    </row>
    <row r="221" spans="2:27">
      <c r="C221" t="s">
        <v>4</v>
      </c>
      <c r="D221">
        <v>844651.90705758042</v>
      </c>
      <c r="E221">
        <v>5735962</v>
      </c>
      <c r="F221">
        <v>6580613.9070575805</v>
      </c>
      <c r="G221" s="280">
        <v>65806.139070575809</v>
      </c>
      <c r="H221">
        <v>0.8716454241219489</v>
      </c>
      <c r="I221" s="280">
        <v>37084.93</v>
      </c>
      <c r="J221" s="280">
        <v>26326.99</v>
      </c>
      <c r="K221" s="280">
        <v>513.16</v>
      </c>
      <c r="L221" s="280">
        <v>10757.94</v>
      </c>
      <c r="M221" s="280">
        <v>3530.14</v>
      </c>
      <c r="N221" s="280">
        <v>7227.8</v>
      </c>
      <c r="O221" s="280">
        <v>78440.302202427396</v>
      </c>
      <c r="P221" s="280">
        <v>12634.163131851592</v>
      </c>
      <c r="Q221" s="280">
        <v>2629.531475226413</v>
      </c>
      <c r="R221" s="280">
        <v>65806.139070575809</v>
      </c>
      <c r="S221" s="280">
        <v>40772.803040581734</v>
      </c>
      <c r="T221" s="280">
        <v>25033.336029994069</v>
      </c>
      <c r="U221" s="280">
        <v>115525.23220242739</v>
      </c>
      <c r="V221" s="280">
        <v>38961.153131851592</v>
      </c>
      <c r="W221" s="280">
        <v>3142.6914752264129</v>
      </c>
      <c r="X221" s="280">
        <v>76564.079070575812</v>
      </c>
      <c r="Y221" s="280">
        <v>44302.94304058174</v>
      </c>
      <c r="Z221" s="280">
        <v>32261.136029994068</v>
      </c>
    </row>
    <row r="222" spans="2:27">
      <c r="C222" t="s">
        <v>221</v>
      </c>
      <c r="D222">
        <v>370864.30405817361</v>
      </c>
      <c r="E222">
        <v>3706416</v>
      </c>
      <c r="F222">
        <v>4077280.3040581737</v>
      </c>
      <c r="G222" s="280">
        <v>40772.803040581734</v>
      </c>
      <c r="H222">
        <v>0.90904125387478329</v>
      </c>
    </row>
    <row r="223" spans="2:27">
      <c r="C223" t="s">
        <v>222</v>
      </c>
      <c r="D223">
        <v>473787.60299940681</v>
      </c>
      <c r="E223">
        <v>2029546</v>
      </c>
      <c r="F223">
        <v>2503333.6029994069</v>
      </c>
      <c r="G223" s="280">
        <v>25033.336029994069</v>
      </c>
      <c r="H223">
        <v>0.81073732944273547</v>
      </c>
    </row>
    <row r="224" spans="2:27">
      <c r="B224" t="s">
        <v>0</v>
      </c>
      <c r="C224" t="s">
        <v>0</v>
      </c>
      <c r="D224">
        <v>2689493.2202427397</v>
      </c>
      <c r="E224">
        <v>8863030</v>
      </c>
      <c r="F224">
        <v>11552523.220242739</v>
      </c>
      <c r="G224" s="280">
        <v>115525.23220242739</v>
      </c>
      <c r="H224">
        <v>0.76719430301337865</v>
      </c>
    </row>
    <row r="225" spans="3:8">
      <c r="C225" t="s">
        <v>3</v>
      </c>
      <c r="D225">
        <v>1348656.3131851591</v>
      </c>
      <c r="E225">
        <v>2547459</v>
      </c>
      <c r="F225">
        <v>3896115.3131851591</v>
      </c>
      <c r="G225" s="280">
        <v>38961.153131851592</v>
      </c>
      <c r="H225">
        <v>0.653845893980329</v>
      </c>
    </row>
    <row r="226" spans="3:8">
      <c r="C226" t="s">
        <v>220</v>
      </c>
      <c r="D226">
        <v>241.14752264128839</v>
      </c>
      <c r="E226">
        <v>314028</v>
      </c>
      <c r="F226">
        <v>314269.14752264129</v>
      </c>
      <c r="G226" s="280">
        <v>3142.6914752264129</v>
      </c>
      <c r="H226">
        <v>0.99923267198023658</v>
      </c>
    </row>
    <row r="227" spans="3:8">
      <c r="C227" t="s">
        <v>4</v>
      </c>
      <c r="D227">
        <v>1340836.9070575805</v>
      </c>
      <c r="E227">
        <v>6315571</v>
      </c>
      <c r="F227">
        <v>7656407.9070575805</v>
      </c>
      <c r="G227" s="280">
        <v>76564.079070575812</v>
      </c>
      <c r="H227">
        <v>0.82487389343224338</v>
      </c>
    </row>
    <row r="228" spans="3:8">
      <c r="C228" t="s">
        <v>221</v>
      </c>
      <c r="D228">
        <v>386625.30405817361</v>
      </c>
      <c r="E228">
        <v>4043669</v>
      </c>
      <c r="F228">
        <v>4430294.3040581737</v>
      </c>
      <c r="G228" s="280">
        <v>44302.94304058174</v>
      </c>
      <c r="H228">
        <v>0.91273146262449811</v>
      </c>
    </row>
    <row r="229" spans="3:8">
      <c r="C229" t="s">
        <v>222</v>
      </c>
      <c r="D229">
        <v>954211.60299940687</v>
      </c>
      <c r="E229">
        <v>2271902</v>
      </c>
      <c r="F229">
        <v>3226113.6029994069</v>
      </c>
      <c r="G229" s="280">
        <v>32261.136029994068</v>
      </c>
      <c r="H229">
        <v>0.70422256608934974</v>
      </c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2017-05-02T05:55:57Z</cp:lastPrinted>
  <dcterms:created xsi:type="dcterms:W3CDTF">2015-03-05T07:20:42Z</dcterms:created>
  <dcterms:modified xsi:type="dcterms:W3CDTF">2017-05-02T06:20:23Z</dcterms:modified>
</cp:coreProperties>
</file>