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-15" windowWidth="27885" windowHeight="12705"/>
  </bookViews>
  <sheets>
    <sheet name="수주통계" sheetId="3" r:id="rId1"/>
  </sheets>
  <definedNames>
    <definedName name="_xlnm.Print_Area" localSheetId="0">수주통계!$A$1:$U$176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C167" i="3" l="1"/>
  <c r="C168" i="3"/>
  <c r="C169" i="3"/>
  <c r="S174" i="3" l="1"/>
  <c r="R174" i="3"/>
  <c r="Q174" i="3"/>
  <c r="P174" i="3"/>
  <c r="O174" i="3"/>
  <c r="N174" i="3"/>
  <c r="M174" i="3"/>
  <c r="L174" i="3"/>
  <c r="K174" i="3"/>
  <c r="J174" i="3"/>
  <c r="I174" i="3"/>
  <c r="H174" i="3"/>
  <c r="G174" i="3"/>
  <c r="F174" i="3"/>
  <c r="E174" i="3"/>
  <c r="D174" i="3"/>
  <c r="C174" i="3"/>
  <c r="B174" i="3"/>
  <c r="S173" i="3"/>
  <c r="R173" i="3"/>
  <c r="Q173" i="3"/>
  <c r="P173" i="3"/>
  <c r="O173" i="3"/>
  <c r="N173" i="3"/>
  <c r="M173" i="3"/>
  <c r="L173" i="3"/>
  <c r="K173" i="3"/>
  <c r="J173" i="3"/>
  <c r="I173" i="3"/>
  <c r="H173" i="3"/>
  <c r="G173" i="3"/>
  <c r="F173" i="3"/>
  <c r="E173" i="3"/>
  <c r="D173" i="3"/>
  <c r="C173" i="3"/>
  <c r="B173" i="3"/>
  <c r="S172" i="3"/>
  <c r="R172" i="3"/>
  <c r="Q172" i="3"/>
  <c r="P172" i="3"/>
  <c r="O172" i="3"/>
  <c r="N172" i="3"/>
  <c r="M172" i="3"/>
  <c r="L172" i="3"/>
  <c r="K172" i="3"/>
  <c r="J172" i="3"/>
  <c r="I172" i="3"/>
  <c r="H172" i="3"/>
  <c r="G172" i="3"/>
  <c r="F172" i="3"/>
  <c r="E172" i="3"/>
  <c r="D172" i="3"/>
  <c r="C172" i="3"/>
  <c r="B172" i="3"/>
  <c r="S169" i="3"/>
  <c r="R169" i="3"/>
  <c r="Q169" i="3"/>
  <c r="P169" i="3"/>
  <c r="O169" i="3"/>
  <c r="N169" i="3"/>
  <c r="M169" i="3"/>
  <c r="L169" i="3"/>
  <c r="K169" i="3"/>
  <c r="J169" i="3"/>
  <c r="I169" i="3"/>
  <c r="H169" i="3"/>
  <c r="G169" i="3"/>
  <c r="F169" i="3"/>
  <c r="E169" i="3"/>
  <c r="D169" i="3"/>
  <c r="B169" i="3"/>
  <c r="S168" i="3"/>
  <c r="R168" i="3"/>
  <c r="Q168" i="3"/>
  <c r="P168" i="3"/>
  <c r="O168" i="3"/>
  <c r="N168" i="3"/>
  <c r="M168" i="3"/>
  <c r="L168" i="3"/>
  <c r="K168" i="3"/>
  <c r="J168" i="3"/>
  <c r="I168" i="3"/>
  <c r="H168" i="3"/>
  <c r="G168" i="3"/>
  <c r="F168" i="3"/>
  <c r="E168" i="3"/>
  <c r="D168" i="3"/>
  <c r="B168" i="3"/>
  <c r="S167" i="3"/>
  <c r="R167" i="3"/>
  <c r="Q167" i="3"/>
  <c r="P167" i="3"/>
  <c r="O167" i="3"/>
  <c r="N167" i="3"/>
  <c r="M167" i="3"/>
  <c r="L167" i="3"/>
  <c r="K167" i="3"/>
  <c r="J167" i="3"/>
  <c r="I167" i="3"/>
  <c r="H167" i="3"/>
  <c r="G167" i="3"/>
  <c r="F167" i="3"/>
  <c r="E167" i="3"/>
  <c r="D167" i="3"/>
  <c r="B167" i="3"/>
  <c r="C176" i="3" l="1"/>
  <c r="C175" i="3"/>
  <c r="U172" i="3" l="1"/>
  <c r="U162" i="3"/>
  <c r="T169" i="3" l="1"/>
  <c r="T168" i="3"/>
  <c r="T167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1" i="3" l="1"/>
  <c r="U167" i="3" s="1"/>
  <c r="T174" i="3"/>
  <c r="T173" i="3"/>
  <c r="T172" i="3"/>
  <c r="T175" i="3" s="1"/>
  <c r="S175" i="3"/>
  <c r="R176" i="3"/>
  <c r="Q175" i="3"/>
  <c r="P176" i="3"/>
  <c r="O175" i="3"/>
  <c r="N176" i="3"/>
  <c r="M175" i="3"/>
  <c r="L176" i="3"/>
  <c r="K175" i="3"/>
  <c r="J176" i="3"/>
  <c r="I175" i="3"/>
  <c r="H176" i="3"/>
  <c r="G175" i="3"/>
  <c r="F176" i="3"/>
  <c r="E175" i="3"/>
  <c r="D176" i="3"/>
  <c r="D175" i="3" l="1"/>
  <c r="F175" i="3"/>
  <c r="H175" i="3"/>
  <c r="J175" i="3"/>
  <c r="L175" i="3"/>
  <c r="N175" i="3"/>
  <c r="P175" i="3"/>
  <c r="R175" i="3"/>
  <c r="E176" i="3"/>
  <c r="G176" i="3"/>
  <c r="I176" i="3"/>
  <c r="K176" i="3"/>
  <c r="M176" i="3"/>
  <c r="O176" i="3"/>
  <c r="Q176" i="3"/>
  <c r="S176" i="3"/>
  <c r="T176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69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68" i="3" l="1"/>
  <c r="U173" i="3"/>
  <c r="U174" i="3"/>
  <c r="U176" i="3" l="1"/>
  <c r="U175" i="3"/>
  <c r="B175" i="3" l="1"/>
  <c r="B176" i="3" l="1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<sst xmlns="http://schemas.openxmlformats.org/spreadsheetml/2006/main" count="240" uniqueCount="191">
  <si>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</si>
  <si>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</si>
  <si>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</si>
  <si>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</si>
  <si>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</si>
  <si>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</si>
  <si>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</si>
  <si>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</si>
  <si>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</si>
  <si>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</si>
  <si>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</si>
  <si>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</si>
  <si>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</si>
  <si>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</si>
  <si>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</si>
  <si>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</si>
  <si>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</si>
  <si>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</si>
  <si>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</si>
  <si>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</si>
  <si>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</si>
  <si>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</si>
  <si>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</si>
  <si>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</si>
  <si>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</si>
  <si>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</si>
  <si>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</si>
  <si>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</si>
  <si>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</si>
  <si>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</si>
  <si>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</si>
  <si>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</si>
  <si>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</si>
  <si>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</si>
  <si>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</si>
  <si>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</si>
  <si>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</si>
  <si>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</si>
  <si>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</si>
  <si>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</si>
  <si>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</si>
  <si>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</si>
  <si>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</si>
  <si>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</si>
  <si>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</si>
  <si>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</si>
  <si>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</si>
  <si>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</si>
  <si>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</si>
  <si>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</si>
  <si>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</si>
  <si>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</si>
  <si>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</si>
  <si>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</si>
  <si>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</si>
  <si>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</si>
  <si>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</si>
  <si>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</si>
  <si>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</si>
  <si>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</si>
  <si>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</si>
  <si>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</si>
  <si>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</si>
  <si>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</si>
  <si>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</si>
  <si>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</si>
  <si>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</si>
  <si>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</si>
  <si>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</si>
  <si>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</si>
  <si>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</si>
  <si>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</si>
  <si>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</si>
  <si>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</si>
  <si>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</si>
  <si>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</si>
  <si>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</si>
  <si>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</si>
  <si>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</si>
  <si>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</si>
  <si>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</si>
  <si>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</si>
  <si>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</si>
  <si>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</si>
  <si>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</si>
  <si>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</si>
  <si>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</si>
  <si>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</si>
  <si>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</si>
  <si>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</si>
  <si>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</si>
  <si>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</si>
  <si>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</si>
  <si>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</si>
  <si>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</si>
  <si>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</si>
  <si>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</si>
  <si>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</si>
  <si>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</si>
  <si>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</si>
  <si>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</si>
  <si>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</si>
  <si>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</si>
  <si>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</si>
  <si>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</si>
  <si>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</si>
  <si>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</si>
  <si>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</si>
  <si>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</si>
  <si>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</si>
  <si>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</si>
  <si>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</si>
  <si>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</si>
  <si>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</si>
  <si>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</si>
  <si>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</si>
  <si>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</si>
  <si>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</si>
  <si>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</si>
  <si>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</si>
  <si>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</si>
  <si>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</si>
  <si>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</si>
  <si>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</si>
  <si>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</si>
  <si>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</si>
  <si>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</si>
  <si>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</si>
  <si>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</si>
  <si>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</si>
  <si>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</si>
  <si>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</si>
  <si>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</si>
  <si>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</si>
  <si>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</si>
  <si>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</si>
  <si>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</si>
  <si>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</si>
  <si>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</si>
  <si>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</si>
  <si>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</si>
  <si>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</si>
  <si>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</si>
  <si>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</si>
  <si>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</si>
  <si>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</si>
  <si>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</si>
  <si>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</si>
  <si>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</si>
  <si>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</si>
  <si>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</si>
  <si>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</si>
  <si>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</si>
  <si>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</si>
  <si>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</si>
  <si>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</si>
  <si>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</si>
  <si>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</si>
  <si>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</si>
  <si>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</si>
  <si>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</si>
  <si>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</si>
  <si>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</si>
  <si>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</si>
  <si>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</si>
  <si>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</si>
  <si>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</si>
  <si>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</si>
  <si>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</si>
  <si>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</si>
  <si>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</si>
  <si>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</si>
  <si>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</si>
  <si>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</si>
  <si>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</si>
  <si>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</si>
  <si>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</si>
  <si>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</si>
  <si>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</si>
  <si>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</si>
  <si>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</si>
  <si>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</si>
  <si>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</si>
  <si>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</si>
  <si>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</si>
  <si>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14년대비</t>
    <phoneticPr fontId="13" type="noConversion"/>
  </si>
  <si>
    <t>2016. 2</t>
    <phoneticPr fontId="12" type="noConversion"/>
  </si>
  <si>
    <t>2016년 4월 건설수주액분석</t>
    <phoneticPr fontId="13" type="noConversion"/>
  </si>
  <si>
    <t>16.4월 누적</t>
    <phoneticPr fontId="12" type="noConversion"/>
  </si>
  <si>
    <t>15.4월 누적</t>
    <phoneticPr fontId="12" type="noConversion"/>
  </si>
  <si>
    <t>14.4월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</si>
</sst>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4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17" fillId="0" borderId="0" xfId="0" applyNumberFormat="1" applyFon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9" fillId="0" borderId="0" xfId="0" applyFont="1">
      <alignment vertical="center"/>
    </xf>
    <xf numFmtId="41" fontId="20" fillId="0" borderId="0" xfId="0" applyNumberFormat="1" applyFont="1">
      <alignment vertical="center"/>
    </xf>
    <xf numFmtId="0" fontId="21" fillId="0" borderId="0" xfId="0" applyFont="1">
      <alignment vertical="center"/>
    </xf>
    <xf numFmtId="0" fontId="19" fillId="10" borderId="0" xfId="0" applyFont="1" applyFill="1">
      <alignment vertical="center"/>
    </xf>
    <xf numFmtId="41" fontId="21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2" fillId="0" borderId="0" xfId="0" applyFont="1">
      <alignment vertical="center"/>
    </xf>
    <xf numFmtId="0" fontId="17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7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0" fontId="18" fillId="11" borderId="1" xfId="5" applyNumberFormat="1" applyFont="1" applyFill="1" applyBorder="1" applyAlignment="1">
      <alignment horizontal="center" vertical="center"/>
    </xf>
    <xf numFmtId="49" fontId="18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7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4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7" fillId="2" borderId="1" xfId="5" applyFont="1" applyFill="1" applyBorder="1" applyAlignment="1">
      <alignment vertical="center" shrinkToFit="1"/>
    </xf>
    <xf numFmtId="41" fontId="27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6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6" fillId="8" borderId="1" xfId="0" applyNumberFormat="1" applyFont="1" applyFill="1" applyBorder="1">
      <alignment vertical="center"/>
    </xf>
    <xf numFmtId="177" fontId="18" fillId="11" borderId="1" xfId="0" applyNumberFormat="1" applyFont="1" applyFill="1" applyBorder="1">
      <alignment vertical="center"/>
    </xf>
    <xf numFmtId="177" fontId="24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8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7" fillId="7" borderId="37" xfId="0" applyFont="1" applyFill="1" applyBorder="1">
      <alignment vertical="center"/>
    </xf>
    <xf numFmtId="0" fontId="17" fillId="7" borderId="0" xfId="0" applyFont="1" applyFill="1">
      <alignment vertical="center"/>
    </xf>
    <xf numFmtId="180" fontId="23" fillId="7" borderId="0" xfId="0" applyNumberFormat="1" applyFont="1" applyFill="1">
      <alignment vertical="center"/>
    </xf>
    <xf numFmtId="0" fontId="23" fillId="7" borderId="0" xfId="0" applyFont="1" applyFill="1">
      <alignment vertical="center"/>
    </xf>
    <xf numFmtId="41" fontId="21" fillId="7" borderId="0" xfId="0" applyNumberFormat="1" applyFont="1" applyFill="1">
      <alignment vertical="center"/>
    </xf>
    <xf numFmtId="41" fontId="17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6" fillId="8" borderId="1" xfId="0" applyNumberFormat="1" applyFont="1" applyFill="1" applyBorder="1">
      <alignment vertical="center"/>
    </xf>
    <xf numFmtId="0" fontId="26" fillId="0" borderId="0" xfId="0" applyFont="1" applyFill="1">
      <alignment vertical="center"/>
    </xf>
    <xf numFmtId="41" fontId="26" fillId="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1" fillId="10" borderId="0" xfId="0" applyNumberFormat="1" applyFont="1" applyFill="1">
      <alignment vertical="center"/>
    </xf>
    <xf numFmtId="176" fontId="30" fillId="0" borderId="1" xfId="0" applyNumberFormat="1" applyFont="1" applyFill="1" applyBorder="1">
      <alignment vertical="center"/>
    </xf>
    <xf numFmtId="0" fontId="31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29" fillId="11" borderId="10" xfId="0" applyFont="1" applyFill="1" applyBorder="1">
      <alignment vertical="center"/>
    </xf>
    <xf numFmtId="178" fontId="7" fillId="0" borderId="1" xfId="5" applyNumberFormat="1" applyFont="1" applyFill="1" applyBorder="1" applyAlignment="1"/>
    <xf numFmtId="0" fontId="31" fillId="0" borderId="10" xfId="0" applyFont="1" applyFill="1" applyBorder="1">
      <alignment vertical="center"/>
    </xf>
    <xf numFmtId="0" fontId="25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4" borderId="38" xfId="0" applyFont="1" applyFill="1" applyBorder="1" applyAlignment="1">
      <alignment horizontal="center" vertical="center"/>
    </xf>
    <xf numFmtId="0" fontId="16" fillId="0" borderId="0" xfId="25" applyFont="1" applyFill="1" applyAlignment="1">
      <alignment horizontal="center" vertical="center"/>
    </xf>
    <xf numFmtId="176" fontId="17" fillId="11" borderId="1" xfId="0" applyNumberFormat="1" applyFont="1" applyFill="1" applyBorder="1" applyAlignment="1">
      <alignment horizontal="right" vertical="center"/>
    </xf>
    <xf numFmtId="41" fontId="18" fillId="11" borderId="6" xfId="5" applyFont="1" applyFill="1" applyBorder="1" applyAlignment="1">
      <alignment horizontal="right"/>
    </xf>
    <xf numFmtId="41" fontId="18" fillId="11" borderId="1" xfId="5" applyFont="1" applyFill="1" applyBorder="1" applyAlignment="1">
      <alignment horizontal="right"/>
    </xf>
    <xf numFmtId="178" fontId="18" fillId="11" borderId="1" xfId="5" applyNumberFormat="1" applyFont="1" applyFill="1" applyBorder="1" applyAlignment="1">
      <alignment horizontal="right"/>
    </xf>
    <xf numFmtId="41" fontId="5" fillId="0" borderId="0" xfId="0" applyNumberFormat="1" applyFont="1">
      <alignment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90"/>
  <sheetViews>
    <sheetView tabSelected="1" zoomScaleNormal="100" workbookViewId="0">
      <pane ySplit="5" topLeftCell="A151" activePane="bottomLeft" state="frozen"/>
      <selection pane="bottomLeft" activeCell="F177" sqref="F177"/>
    </sheetView>
  </sheetViews>
  <sheetFormatPr defaultRowHeight="16.5"/>
  <cols>
    <col min="1" max="1" width="17" customWidth="1"/>
    <col min="2" max="2" width="14.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3.25" bestFit="1" customWidth="1"/>
    <col min="10" max="10" width="11.25" bestFit="1" customWidth="1"/>
    <col min="11" max="11" width="10" bestFit="1" customWidth="1"/>
    <col min="12" max="12" width="11.375" bestFit="1" customWidth="1"/>
    <col min="13" max="15" width="11.25" bestFit="1" customWidth="1"/>
    <col min="16" max="16" width="10" bestFit="1" customWidth="1"/>
    <col min="17" max="17" width="13.25" bestFit="1" customWidth="1"/>
    <col min="18" max="19" width="11.25" bestFit="1" customWidth="1"/>
    <col min="20" max="20" width="8.25" style="208" hidden="1" customWidth="1"/>
    <col min="21" max="21" width="12.25" style="184" hidden="1" customWidth="1"/>
    <col min="22" max="23" width="9" customWidth="1"/>
    <col min="25" max="25" width="12.375" bestFit="1" customWidth="1"/>
  </cols>
  <sheetData>
    <row r="1" spans="1:21" ht="26.25" customHeight="1">
      <c r="A1" s="238" t="s">
        <v>187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5"/>
      <c r="S2" s="199" t="s">
        <v>177</v>
      </c>
      <c r="U2" s="199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35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36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37"/>
    </row>
    <row r="6" spans="1:21" ht="17.25" hidden="1" thickTop="1">
      <c r="A6" s="145" t="s">
        <v>67</v>
      </c>
      <c r="B6" s="146">
        <v>1024478</v>
      </c>
      <c r="C6" s="147">
        <v>322615</v>
      </c>
      <c r="D6" s="148">
        <v>229858</v>
      </c>
      <c r="E6" s="148"/>
      <c r="F6" s="148">
        <v>92307</v>
      </c>
      <c r="G6" s="148">
        <v>32791</v>
      </c>
      <c r="H6" s="148">
        <v>59516</v>
      </c>
      <c r="I6" s="148">
        <v>702312</v>
      </c>
      <c r="J6" s="148">
        <v>89641</v>
      </c>
      <c r="K6" s="148"/>
      <c r="L6" s="148">
        <v>612671</v>
      </c>
      <c r="M6" s="148">
        <v>418693</v>
      </c>
      <c r="N6" s="148">
        <v>193978</v>
      </c>
      <c r="O6" s="148">
        <v>319499</v>
      </c>
      <c r="P6" s="148"/>
      <c r="Q6" s="148">
        <v>704979</v>
      </c>
      <c r="R6" s="148">
        <v>451483</v>
      </c>
      <c r="S6" s="148">
        <v>253496</v>
      </c>
      <c r="T6" s="209"/>
      <c r="U6" s="206"/>
    </row>
    <row r="7" spans="1:21" ht="17.25" hidden="1" thickTop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92"/>
    </row>
    <row r="8" spans="1:21" ht="17.25" hidden="1" thickTop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92"/>
    </row>
    <row r="9" spans="1:21" ht="17.25" hidden="1" thickTop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92"/>
    </row>
    <row r="10" spans="1:21" ht="17.25" hidden="1" thickTop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92"/>
    </row>
    <row r="11" spans="1:21" ht="17.25" hidden="1" thickTop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92"/>
    </row>
    <row r="12" spans="1:21" ht="17.25" hidden="1" thickTop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92"/>
    </row>
    <row r="13" spans="1:21" ht="17.25" hidden="1" thickTop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92"/>
    </row>
    <row r="14" spans="1:21" ht="17.25" hidden="1" thickTop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92"/>
    </row>
    <row r="15" spans="1:21" ht="17.25" hidden="1" thickTop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92"/>
    </row>
    <row r="16" spans="1:21" ht="17.25" hidden="1" thickTop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92"/>
    </row>
    <row r="17" spans="1:21" ht="17.25" hidden="1" thickTop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92"/>
    </row>
    <row r="18" spans="1:21" ht="17.25" hidden="1" thickTop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92"/>
    </row>
    <row r="19" spans="1:21" ht="17.25" hidden="1" thickTop="1">
      <c r="A19" s="149" t="s">
        <v>71</v>
      </c>
      <c r="B19" s="150">
        <v>945723</v>
      </c>
      <c r="C19" s="151">
        <v>337645</v>
      </c>
      <c r="D19" s="152">
        <v>232608</v>
      </c>
      <c r="E19" s="152"/>
      <c r="F19" s="152">
        <v>105037</v>
      </c>
      <c r="G19" s="152">
        <v>31722</v>
      </c>
      <c r="H19" s="152">
        <v>73315</v>
      </c>
      <c r="I19" s="152">
        <v>608078</v>
      </c>
      <c r="J19" s="152">
        <v>89628</v>
      </c>
      <c r="K19" s="152"/>
      <c r="L19" s="152">
        <v>518450</v>
      </c>
      <c r="M19" s="152">
        <v>324962</v>
      </c>
      <c r="N19" s="152">
        <v>193488</v>
      </c>
      <c r="O19" s="152">
        <v>322236</v>
      </c>
      <c r="P19" s="152"/>
      <c r="Q19" s="152">
        <v>623487</v>
      </c>
      <c r="R19" s="152">
        <v>356684</v>
      </c>
      <c r="S19" s="152">
        <v>266803</v>
      </c>
      <c r="U19" s="192"/>
    </row>
    <row r="20" spans="1:21" ht="17.25" hidden="1" thickTop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92"/>
    </row>
    <row r="21" spans="1:21" ht="17.25" hidden="1" thickTop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92"/>
    </row>
    <row r="22" spans="1:21" ht="17.25" hidden="1" thickTop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92"/>
    </row>
    <row r="23" spans="1:21" ht="17.25" hidden="1" thickTop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92"/>
    </row>
    <row r="24" spans="1:21" ht="17.25" hidden="1" thickTop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92"/>
    </row>
    <row r="25" spans="1:21" ht="17.25" hidden="1" thickTop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92"/>
    </row>
    <row r="26" spans="1:21" ht="17.25" hidden="1" thickTop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92"/>
    </row>
    <row r="27" spans="1:21" ht="17.25" hidden="1" thickTop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92"/>
    </row>
    <row r="28" spans="1:21" ht="17.25" hidden="1" thickTop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92"/>
    </row>
    <row r="29" spans="1:21" ht="17.25" hidden="1" thickTop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92"/>
    </row>
    <row r="30" spans="1:21" ht="17.25" hidden="1" thickTop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92"/>
    </row>
    <row r="31" spans="1:21" ht="17.25" hidden="1" thickTop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92"/>
    </row>
    <row r="32" spans="1:21" ht="17.25" hidden="1" thickTop="1">
      <c r="A32" s="153" t="s">
        <v>73</v>
      </c>
      <c r="B32" s="154">
        <v>993840</v>
      </c>
      <c r="C32" s="155">
        <v>318255</v>
      </c>
      <c r="D32" s="155">
        <v>209715</v>
      </c>
      <c r="E32" s="155"/>
      <c r="F32" s="155">
        <v>108540</v>
      </c>
      <c r="G32" s="155">
        <v>38533</v>
      </c>
      <c r="H32" s="155">
        <v>70007</v>
      </c>
      <c r="I32" s="155">
        <v>675585</v>
      </c>
      <c r="J32" s="155">
        <v>94249</v>
      </c>
      <c r="K32" s="155"/>
      <c r="L32" s="155">
        <v>581336</v>
      </c>
      <c r="M32" s="155">
        <v>391554</v>
      </c>
      <c r="N32" s="155">
        <v>189782</v>
      </c>
      <c r="O32" s="155">
        <v>303964</v>
      </c>
      <c r="P32" s="155"/>
      <c r="Q32" s="155">
        <v>689876</v>
      </c>
      <c r="R32" s="155">
        <v>430087</v>
      </c>
      <c r="S32" s="155">
        <v>259789</v>
      </c>
      <c r="U32" s="192"/>
    </row>
    <row r="33" spans="1:21" ht="17.25" hidden="1" thickTop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92"/>
    </row>
    <row r="34" spans="1:21" ht="17.25" hidden="1" thickTop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92"/>
    </row>
    <row r="35" spans="1:21" ht="17.25" hidden="1" thickTop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92"/>
    </row>
    <row r="36" spans="1:21" ht="17.25" hidden="1" thickTop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92"/>
    </row>
    <row r="37" spans="1:21" ht="17.25" hidden="1" thickTop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92"/>
    </row>
    <row r="38" spans="1:21" ht="17.25" hidden="1" thickTop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92"/>
    </row>
    <row r="39" spans="1:21" ht="17.25" hidden="1" thickTop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92"/>
    </row>
    <row r="40" spans="1:21" ht="17.25" hidden="1" thickTop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92"/>
    </row>
    <row r="41" spans="1:21" ht="17.25" hidden="1" thickTop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92"/>
    </row>
    <row r="42" spans="1:21" ht="17.25" hidden="1" thickTop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92"/>
    </row>
    <row r="43" spans="1:21" ht="17.25" hidden="1" thickTop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92"/>
    </row>
    <row r="44" spans="1:21" ht="17.25" hidden="1" thickTop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92"/>
    </row>
    <row r="45" spans="1:21" ht="17.25" hidden="1" thickTop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92"/>
    </row>
    <row r="46" spans="1:21" ht="17.25" hidden="1" thickTop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8">
        <v>84.9</v>
      </c>
      <c r="U46" s="193">
        <f>B46/T46*100</f>
        <v>88436.966040175394</v>
      </c>
    </row>
    <row r="47" spans="1:21" ht="17.25" hidden="1" thickTop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8">
        <v>84.9</v>
      </c>
      <c r="U47" s="193">
        <f t="shared" ref="U47:U110" si="0">B47/T47*100</f>
        <v>86534.520488691196</v>
      </c>
    </row>
    <row r="48" spans="1:21" ht="17.25" hidden="1" thickTop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8">
        <v>84.9</v>
      </c>
      <c r="U48" s="193">
        <f t="shared" si="0"/>
        <v>112352.57610569902</v>
      </c>
    </row>
    <row r="49" spans="1:21" ht="17.25" hidden="1" thickTop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8">
        <v>84.9</v>
      </c>
      <c r="U49" s="193">
        <f t="shared" si="0"/>
        <v>109735.71375113174</v>
      </c>
    </row>
    <row r="50" spans="1:21" ht="17.25" hidden="1" thickTop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8">
        <v>84.9</v>
      </c>
      <c r="U50" s="193">
        <f t="shared" si="0"/>
        <v>103372.19571463008</v>
      </c>
    </row>
    <row r="51" spans="1:21" ht="17.25" hidden="1" thickTop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8">
        <v>84.9</v>
      </c>
      <c r="U51" s="193">
        <f t="shared" si="0"/>
        <v>157955.57480177371</v>
      </c>
    </row>
    <row r="52" spans="1:21" ht="17.25" hidden="1" thickTop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8">
        <v>84.9</v>
      </c>
      <c r="U52" s="193">
        <f t="shared" si="0"/>
        <v>90509.000201634088</v>
      </c>
    </row>
    <row r="53" spans="1:21" ht="17.25" hidden="1" thickTop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8">
        <v>84.9</v>
      </c>
      <c r="U53" s="193">
        <f t="shared" si="0"/>
        <v>96057.936547916674</v>
      </c>
    </row>
    <row r="54" spans="1:21" ht="17.25" hidden="1" thickTop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8">
        <v>84.9</v>
      </c>
      <c r="U54" s="193">
        <f t="shared" si="0"/>
        <v>123678.26297163907</v>
      </c>
    </row>
    <row r="55" spans="1:21" ht="17.25" hidden="1" thickTop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8">
        <v>84.9</v>
      </c>
      <c r="U55" s="193">
        <f t="shared" si="0"/>
        <v>145885.32397313989</v>
      </c>
    </row>
    <row r="56" spans="1:21" ht="17.25" hidden="1" thickTop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8">
        <v>84.9</v>
      </c>
      <c r="U56" s="193">
        <f t="shared" si="0"/>
        <v>166874.70173467256</v>
      </c>
    </row>
    <row r="57" spans="1:21" ht="17.25" hidden="1" thickTop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8">
        <v>84.9</v>
      </c>
      <c r="U57" s="193">
        <f t="shared" si="0"/>
        <v>225224.19642822491</v>
      </c>
    </row>
    <row r="58" spans="1:21" s="174" customFormat="1" ht="17.25" hidden="1" thickTop="1">
      <c r="A58" s="110" t="s">
        <v>85</v>
      </c>
      <c r="B58" s="190">
        <v>1279117.8064766699</v>
      </c>
      <c r="C58" s="191">
        <v>370887.19010117021</v>
      </c>
      <c r="D58" s="191">
        <v>219321.66055654519</v>
      </c>
      <c r="E58" s="191"/>
      <c r="F58" s="191">
        <v>151565.52954462502</v>
      </c>
      <c r="G58" s="191">
        <v>75699.276960817297</v>
      </c>
      <c r="H58" s="191">
        <v>75866.252583807742</v>
      </c>
      <c r="I58" s="191">
        <v>908230.61637549952</v>
      </c>
      <c r="J58" s="191">
        <v>142605.59324960742</v>
      </c>
      <c r="K58" s="191"/>
      <c r="L58" s="191">
        <v>765625.02312589216</v>
      </c>
      <c r="M58" s="191">
        <v>505784.68642786035</v>
      </c>
      <c r="N58" s="191">
        <v>259840.33669803187</v>
      </c>
      <c r="O58" s="191">
        <v>361927.25380615261</v>
      </c>
      <c r="P58" s="191"/>
      <c r="Q58" s="191">
        <v>917190.55267051735</v>
      </c>
      <c r="R58" s="191">
        <v>581483.96338867769</v>
      </c>
      <c r="S58" s="191">
        <v>335706.58928183961</v>
      </c>
      <c r="T58" s="210">
        <v>84.9</v>
      </c>
      <c r="U58" s="194">
        <f t="shared" si="0"/>
        <v>1506616.9687593284</v>
      </c>
    </row>
    <row r="59" spans="1:21" ht="17.25" hidden="1" thickTop="1">
      <c r="A59" s="186" t="s">
        <v>86</v>
      </c>
      <c r="B59" s="187">
        <v>66556.836799503886</v>
      </c>
      <c r="C59" s="188">
        <v>18774.017073714371</v>
      </c>
      <c r="D59" s="188">
        <v>6066.152573798513</v>
      </c>
      <c r="E59" s="189" t="s">
        <v>41</v>
      </c>
      <c r="F59" s="186">
        <v>12707.864499915859</v>
      </c>
      <c r="G59" s="186">
        <v>10308.73</v>
      </c>
      <c r="H59" s="186">
        <v>2399.1344999158596</v>
      </c>
      <c r="I59" s="186">
        <v>47782.819725789501</v>
      </c>
      <c r="J59" s="186">
        <v>2706.1234806715547</v>
      </c>
      <c r="K59" s="189" t="s">
        <v>41</v>
      </c>
      <c r="L59" s="186">
        <v>45076.69624511795</v>
      </c>
      <c r="M59" s="186">
        <v>25298.752345508976</v>
      </c>
      <c r="N59" s="186">
        <v>19777.943899608974</v>
      </c>
      <c r="O59" s="186">
        <v>8772.2760544700686</v>
      </c>
      <c r="P59" s="189" t="s">
        <v>41</v>
      </c>
      <c r="Q59" s="186">
        <v>57784.560745033807</v>
      </c>
      <c r="R59" s="186">
        <v>35607.482345508972</v>
      </c>
      <c r="S59" s="186">
        <v>22177.078399524835</v>
      </c>
      <c r="T59" s="208">
        <v>94.5</v>
      </c>
      <c r="U59" s="193">
        <f t="shared" si="0"/>
        <v>70430.515131750144</v>
      </c>
    </row>
    <row r="60" spans="1:21" ht="17.25" hidden="1" thickTop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8">
        <v>94.5</v>
      </c>
      <c r="U60" s="193">
        <f t="shared" si="0"/>
        <v>73836.592715688006</v>
      </c>
    </row>
    <row r="61" spans="1:21" ht="17.25" hidden="1" thickTop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8">
        <v>94.5</v>
      </c>
      <c r="U61" s="193">
        <f t="shared" si="0"/>
        <v>104987.1595630345</v>
      </c>
    </row>
    <row r="62" spans="1:21" ht="17.25" hidden="1" thickTop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8">
        <v>94.5</v>
      </c>
      <c r="U62" s="193">
        <f t="shared" si="0"/>
        <v>99816.631311690682</v>
      </c>
    </row>
    <row r="63" spans="1:21" ht="17.25" hidden="1" thickTop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8">
        <v>94.5</v>
      </c>
      <c r="U63" s="193">
        <f t="shared" si="0"/>
        <v>120522.01702329516</v>
      </c>
    </row>
    <row r="64" spans="1:21" ht="17.25" hidden="1" thickTop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8">
        <v>94.5</v>
      </c>
      <c r="U64" s="193">
        <f t="shared" si="0"/>
        <v>113718.87199862406</v>
      </c>
    </row>
    <row r="65" spans="1:21" ht="17.25" hidden="1" thickTop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8">
        <v>94.5</v>
      </c>
      <c r="U65" s="193">
        <f t="shared" si="0"/>
        <v>70747.32042888405</v>
      </c>
    </row>
    <row r="66" spans="1:21" ht="17.25" hidden="1" thickTop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8">
        <v>94.5</v>
      </c>
      <c r="U66" s="193">
        <f t="shared" si="0"/>
        <v>80660.809484864018</v>
      </c>
    </row>
    <row r="67" spans="1:21" ht="17.25" hidden="1" thickTop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8">
        <v>94.5</v>
      </c>
      <c r="U67" s="193">
        <f t="shared" si="0"/>
        <v>71634.274377748501</v>
      </c>
    </row>
    <row r="68" spans="1:21" ht="17.25" hidden="1" thickTop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8">
        <v>94.5</v>
      </c>
      <c r="U68" s="193">
        <f t="shared" si="0"/>
        <v>102880.0825918848</v>
      </c>
    </row>
    <row r="69" spans="1:21" ht="17.25" hidden="1" thickTop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8">
        <v>94.5</v>
      </c>
      <c r="U69" s="193">
        <f t="shared" si="0"/>
        <v>100622.05118730819</v>
      </c>
    </row>
    <row r="70" spans="1:21" ht="17.25" hidden="1" thickTop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8">
        <v>94.5</v>
      </c>
      <c r="U70" s="193">
        <f t="shared" si="0"/>
        <v>260885.8988345387</v>
      </c>
    </row>
    <row r="71" spans="1:21" ht="17.25" hidden="1" thickTop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8">
        <v>94.5</v>
      </c>
      <c r="U71" s="193">
        <f t="shared" si="0"/>
        <v>1270742.2246493108</v>
      </c>
    </row>
    <row r="72" spans="1:21" ht="17.25" hidden="1" thickTop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8">
        <v>96.1</v>
      </c>
      <c r="U72" s="193">
        <f t="shared" si="0"/>
        <v>64754.607466964408</v>
      </c>
    </row>
    <row r="73" spans="1:21" ht="17.25" hidden="1" thickTop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8">
        <v>96.1</v>
      </c>
      <c r="U73" s="193">
        <f t="shared" si="0"/>
        <v>64124.616087848553</v>
      </c>
    </row>
    <row r="74" spans="1:21" ht="17.25" hidden="1" thickTop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8">
        <v>96.1</v>
      </c>
      <c r="U74" s="193">
        <f t="shared" si="0"/>
        <v>88732.249071982238</v>
      </c>
    </row>
    <row r="75" spans="1:21" ht="17.25" hidden="1" thickTop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8">
        <v>96.1</v>
      </c>
      <c r="U75" s="193">
        <f t="shared" si="0"/>
        <v>91230.795990496888</v>
      </c>
    </row>
    <row r="76" spans="1:21" ht="17.25" hidden="1" thickTop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8">
        <v>96.1</v>
      </c>
      <c r="U76" s="193">
        <f t="shared" si="0"/>
        <v>85869.017524621479</v>
      </c>
    </row>
    <row r="77" spans="1:21" ht="17.25" hidden="1" thickTop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8">
        <v>96.1</v>
      </c>
      <c r="U77" s="193">
        <f t="shared" si="0"/>
        <v>133600.68484175816</v>
      </c>
    </row>
    <row r="78" spans="1:21" ht="17.25" hidden="1" thickTop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8">
        <v>96.1</v>
      </c>
      <c r="U78" s="193">
        <f t="shared" si="0"/>
        <v>66594.226092327532</v>
      </c>
    </row>
    <row r="79" spans="1:21" ht="17.25" hidden="1" thickTop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8">
        <v>96.1</v>
      </c>
      <c r="U79" s="193">
        <f t="shared" si="0"/>
        <v>54758.674767897071</v>
      </c>
    </row>
    <row r="80" spans="1:21" ht="17.25" hidden="1" thickTop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8">
        <v>96.1</v>
      </c>
      <c r="U80" s="193">
        <f t="shared" si="0"/>
        <v>106708.02032384509</v>
      </c>
    </row>
    <row r="81" spans="1:21" ht="17.25" hidden="1" thickTop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8">
        <v>96.1</v>
      </c>
      <c r="U81" s="193">
        <f t="shared" si="0"/>
        <v>119073.0646689615</v>
      </c>
    </row>
    <row r="82" spans="1:21" ht="17.25" hidden="1" thickTop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8">
        <v>96.1</v>
      </c>
      <c r="U82" s="193">
        <f t="shared" si="0"/>
        <v>161758.57475452503</v>
      </c>
    </row>
    <row r="83" spans="1:21" ht="17.25" hidden="1" thickTop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8">
        <v>96.1</v>
      </c>
      <c r="U83" s="193">
        <f t="shared" si="0"/>
        <v>198114.48347273082</v>
      </c>
    </row>
    <row r="84" spans="1:21" ht="17.25" hidden="1" thickTop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8">
        <v>96.1</v>
      </c>
      <c r="U84" s="193">
        <f t="shared" si="0"/>
        <v>1235319.0150639587</v>
      </c>
    </row>
    <row r="85" spans="1:21" ht="17.25" hidden="1" thickTop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8">
        <v>100</v>
      </c>
      <c r="U85" s="193">
        <f t="shared" si="0"/>
        <v>73029.706861312996</v>
      </c>
    </row>
    <row r="86" spans="1:21" ht="17.25" hidden="1" thickTop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8">
        <v>100</v>
      </c>
      <c r="U86" s="193">
        <f t="shared" si="0"/>
        <v>61542.342426640003</v>
      </c>
    </row>
    <row r="87" spans="1:21" ht="17.25" hidden="1" thickTop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8">
        <v>100</v>
      </c>
      <c r="U87" s="193">
        <f t="shared" si="0"/>
        <v>73466.037792904099</v>
      </c>
    </row>
    <row r="88" spans="1:21" ht="17.25" hidden="1" thickTop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8">
        <v>100</v>
      </c>
      <c r="U88" s="193">
        <f t="shared" si="0"/>
        <v>81891.193403823272</v>
      </c>
    </row>
    <row r="89" spans="1:21" ht="17.25" hidden="1" thickTop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8">
        <v>100</v>
      </c>
      <c r="U89" s="193">
        <f t="shared" si="0"/>
        <v>98594.850234198006</v>
      </c>
    </row>
    <row r="90" spans="1:21" ht="17.25" hidden="1" thickTop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8">
        <v>100</v>
      </c>
      <c r="U90" s="193">
        <f t="shared" si="0"/>
        <v>118248.95332047481</v>
      </c>
    </row>
    <row r="91" spans="1:21" ht="17.25" hidden="1" thickTop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8">
        <v>100</v>
      </c>
      <c r="U91" s="193">
        <f t="shared" si="0"/>
        <v>86850.807702693332</v>
      </c>
    </row>
    <row r="92" spans="1:21" ht="17.25" hidden="1" thickTop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8">
        <v>100</v>
      </c>
      <c r="U92" s="193">
        <f t="shared" si="0"/>
        <v>48942.178610940784</v>
      </c>
    </row>
    <row r="93" spans="1:21" ht="17.25" hidden="1" thickTop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8">
        <v>100</v>
      </c>
      <c r="U93" s="193">
        <f t="shared" si="0"/>
        <v>85486.902151162052</v>
      </c>
    </row>
    <row r="94" spans="1:21" ht="17.25" hidden="1" thickTop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8">
        <v>100</v>
      </c>
      <c r="U94" s="193">
        <f t="shared" si="0"/>
        <v>55998.45100856114</v>
      </c>
    </row>
    <row r="95" spans="1:21" ht="17.25" hidden="1" thickTop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8">
        <v>100</v>
      </c>
      <c r="U95" s="193">
        <f t="shared" si="0"/>
        <v>88395.96790248758</v>
      </c>
    </row>
    <row r="96" spans="1:21" ht="17.25" hidden="1" thickTop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8">
        <v>100</v>
      </c>
      <c r="U96" s="193">
        <f t="shared" si="0"/>
        <v>159851.10658001815</v>
      </c>
    </row>
    <row r="97" spans="1:21" ht="17.25" hidden="1" thickTop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8">
        <v>100</v>
      </c>
      <c r="U97" s="195">
        <f t="shared" si="0"/>
        <v>1032298.4979952165</v>
      </c>
    </row>
    <row r="98" spans="1:21" ht="17.25" hidden="1" thickTop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8">
        <v>106.2</v>
      </c>
      <c r="U98" s="193">
        <f t="shared" si="0"/>
        <v>54383.887025133467</v>
      </c>
    </row>
    <row r="99" spans="1:21" ht="17.25" hidden="1" thickTop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8">
        <v>106.2</v>
      </c>
      <c r="U99" s="193">
        <f t="shared" si="0"/>
        <v>47980.486075300643</v>
      </c>
    </row>
    <row r="100" spans="1:21" ht="17.25" hidden="1" thickTop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8">
        <v>106.2</v>
      </c>
      <c r="U100" s="193">
        <f t="shared" si="0"/>
        <v>84656.308851224108</v>
      </c>
    </row>
    <row r="101" spans="1:21" ht="17.25" hidden="1" thickTop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8">
        <v>106.2</v>
      </c>
      <c r="U101" s="193">
        <f t="shared" si="0"/>
        <v>81440.763508339442</v>
      </c>
    </row>
    <row r="102" spans="1:21" ht="17.25" hidden="1" thickTop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8">
        <v>106.2</v>
      </c>
      <c r="U102" s="193">
        <f t="shared" si="0"/>
        <v>79721.996233521641</v>
      </c>
    </row>
    <row r="103" spans="1:21" ht="17.25" hidden="1" thickTop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8">
        <v>106.2</v>
      </c>
      <c r="U103" s="193">
        <f t="shared" si="0"/>
        <v>122316.70433145009</v>
      </c>
    </row>
    <row r="104" spans="1:21" ht="17.25" hidden="1" thickTop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8">
        <v>106.2</v>
      </c>
      <c r="U104" s="193">
        <f t="shared" si="0"/>
        <v>59830.433145009411</v>
      </c>
    </row>
    <row r="105" spans="1:21" ht="17.25" hidden="1" thickTop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8">
        <v>106.2</v>
      </c>
      <c r="U105" s="193">
        <f t="shared" si="0"/>
        <v>80498.352165725039</v>
      </c>
    </row>
    <row r="106" spans="1:21" ht="17.25" hidden="1" thickTop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8">
        <v>106.2</v>
      </c>
      <c r="U106" s="193">
        <f t="shared" si="0"/>
        <v>81736.826741996236</v>
      </c>
    </row>
    <row r="107" spans="1:21" ht="17.25" hidden="1" thickTop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8">
        <v>106.2</v>
      </c>
      <c r="U107" s="193">
        <f t="shared" si="0"/>
        <v>76230.932203389835</v>
      </c>
    </row>
    <row r="108" spans="1:21" ht="17.25" hidden="1" thickTop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8">
        <v>106.2</v>
      </c>
      <c r="U108" s="193">
        <f t="shared" si="0"/>
        <v>99197.92746052549</v>
      </c>
    </row>
    <row r="109" spans="1:21" ht="17.25" hidden="1" thickTop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8">
        <v>106.2</v>
      </c>
      <c r="U109" s="193">
        <f t="shared" si="0"/>
        <v>174387.37086756842</v>
      </c>
    </row>
    <row r="110" spans="1:21" ht="17.25" hidden="1" thickTop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8">
        <v>106.2</v>
      </c>
      <c r="U110" s="196">
        <f t="shared" si="0"/>
        <v>1042381.9886091838</v>
      </c>
    </row>
    <row r="111" spans="1:21" ht="17.25" hidden="1" thickTop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8">
        <v>108.4</v>
      </c>
      <c r="U111" s="193">
        <f t="shared" ref="U111:U160" si="2">B111/T111*100</f>
        <v>73017.799372863577</v>
      </c>
    </row>
    <row r="112" spans="1:21" ht="17.25" hidden="1" thickTop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8">
        <v>108.4</v>
      </c>
      <c r="U112" s="193">
        <f t="shared" si="2"/>
        <v>84782.287822878221</v>
      </c>
    </row>
    <row r="113" spans="1:21" ht="17.25" hidden="1" thickTop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8">
        <v>108.4</v>
      </c>
      <c r="U113" s="193">
        <f t="shared" si="2"/>
        <v>76996.309963099629</v>
      </c>
    </row>
    <row r="114" spans="1:21" ht="17.25" hidden="1" thickTop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8">
        <v>108.4</v>
      </c>
      <c r="U114" s="193">
        <f t="shared" si="2"/>
        <v>71137.500420099313</v>
      </c>
    </row>
    <row r="115" spans="1:21" ht="17.25" hidden="1" thickTop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8">
        <v>108.4</v>
      </c>
      <c r="U115" s="193">
        <f t="shared" si="2"/>
        <v>78589.483394833936</v>
      </c>
    </row>
    <row r="116" spans="1:21" ht="17.25" hidden="1" thickTop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8">
        <v>108.4</v>
      </c>
      <c r="U116" s="193">
        <f t="shared" si="2"/>
        <v>121154.05904059039</v>
      </c>
    </row>
    <row r="117" spans="1:21" ht="17.25" hidden="1" thickTop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8">
        <v>108.4</v>
      </c>
      <c r="U117" s="193">
        <f t="shared" si="2"/>
        <v>69518.450184501839</v>
      </c>
    </row>
    <row r="118" spans="1:21" ht="17.25" hidden="1" thickTop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8">
        <v>108.4</v>
      </c>
      <c r="U118" s="193">
        <f t="shared" si="2"/>
        <v>56147.601476014759</v>
      </c>
    </row>
    <row r="119" spans="1:21" ht="17.25" hidden="1" thickTop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8">
        <v>108.4</v>
      </c>
      <c r="U119" s="193">
        <f t="shared" si="2"/>
        <v>66986.162361623603</v>
      </c>
    </row>
    <row r="120" spans="1:21" ht="17.25" hidden="1" thickTop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8">
        <v>108.4</v>
      </c>
      <c r="U120" s="193">
        <f t="shared" si="2"/>
        <v>60427.419615105842</v>
      </c>
    </row>
    <row r="121" spans="1:21" ht="17.25" hidden="1" thickTop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8">
        <v>108.4</v>
      </c>
      <c r="U121" s="193">
        <f t="shared" si="2"/>
        <v>77923.710373729817</v>
      </c>
    </row>
    <row r="122" spans="1:21" ht="17.25" hidden="1" thickTop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8">
        <v>108.4</v>
      </c>
      <c r="U122" s="193">
        <f t="shared" si="2"/>
        <v>99722.324723247235</v>
      </c>
    </row>
    <row r="123" spans="1:21" s="174" customFormat="1" ht="17.25" hidden="1" thickTop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11">
        <v>108.4</v>
      </c>
      <c r="U123" s="197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8">
        <v>108.5</v>
      </c>
      <c r="U124" s="193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8">
        <v>108.5</v>
      </c>
      <c r="U125" s="193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8">
        <v>108.5</v>
      </c>
      <c r="U126" s="193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8">
        <v>108.5</v>
      </c>
      <c r="U127" s="193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8">
        <v>108.5</v>
      </c>
      <c r="U128" s="193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8">
        <v>108.5</v>
      </c>
      <c r="U129" s="193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8">
        <v>108.5</v>
      </c>
      <c r="U130" s="193">
        <f t="shared" si="2"/>
        <v>62130.875576036866</v>
      </c>
    </row>
    <row r="131" spans="1:25" hidden="1">
      <c r="A131" s="171" t="s">
        <v>135</v>
      </c>
      <c r="B131" s="172">
        <v>59679</v>
      </c>
      <c r="C131" s="172">
        <v>24326</v>
      </c>
      <c r="D131" s="172">
        <v>13832</v>
      </c>
      <c r="E131" s="172">
        <v>833</v>
      </c>
      <c r="F131" s="172">
        <v>10494</v>
      </c>
      <c r="G131" s="172">
        <v>1465</v>
      </c>
      <c r="H131" s="172">
        <v>9030</v>
      </c>
      <c r="I131" s="172">
        <v>35353</v>
      </c>
      <c r="J131" s="172">
        <v>4999</v>
      </c>
      <c r="K131" s="172">
        <v>3315</v>
      </c>
      <c r="L131" s="172">
        <v>30355</v>
      </c>
      <c r="M131" s="172">
        <v>13984</v>
      </c>
      <c r="N131" s="172">
        <v>16371</v>
      </c>
      <c r="O131" s="172">
        <v>18831</v>
      </c>
      <c r="P131" s="172">
        <v>4148</v>
      </c>
      <c r="Q131" s="172">
        <v>40849</v>
      </c>
      <c r="R131" s="172">
        <v>15448</v>
      </c>
      <c r="S131" s="172">
        <v>25401</v>
      </c>
      <c r="T131" s="208">
        <v>108.5</v>
      </c>
      <c r="U131" s="193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8">
        <v>108.5</v>
      </c>
      <c r="U132" s="193">
        <f t="shared" si="2"/>
        <v>66866.359447004608</v>
      </c>
    </row>
    <row r="133" spans="1:25" s="175" customFormat="1" hidden="1">
      <c r="A133" s="171" t="s">
        <v>137</v>
      </c>
      <c r="B133" s="172">
        <v>94919</v>
      </c>
      <c r="C133" s="172">
        <v>24092</v>
      </c>
      <c r="D133" s="172">
        <v>13308</v>
      </c>
      <c r="E133" s="172">
        <v>1325</v>
      </c>
      <c r="F133" s="172">
        <v>10784</v>
      </c>
      <c r="G133" s="172">
        <v>3256</v>
      </c>
      <c r="H133" s="172">
        <v>7528</v>
      </c>
      <c r="I133" s="172">
        <v>70827</v>
      </c>
      <c r="J133" s="172">
        <v>15427</v>
      </c>
      <c r="K133" s="172">
        <v>3005</v>
      </c>
      <c r="L133" s="172">
        <v>55400</v>
      </c>
      <c r="M133" s="172">
        <v>38706</v>
      </c>
      <c r="N133" s="172">
        <v>16694</v>
      </c>
      <c r="O133" s="172">
        <v>28735</v>
      </c>
      <c r="P133" s="172">
        <v>4330</v>
      </c>
      <c r="Q133" s="172">
        <v>66184</v>
      </c>
      <c r="R133" s="172">
        <v>41962</v>
      </c>
      <c r="S133" s="172">
        <v>24222</v>
      </c>
      <c r="T133" s="208">
        <v>108.5</v>
      </c>
      <c r="U133" s="193">
        <f t="shared" si="2"/>
        <v>87482.949308755764</v>
      </c>
    </row>
    <row r="134" spans="1:25" s="175" customFormat="1" hidden="1">
      <c r="A134" s="171" t="s">
        <v>138</v>
      </c>
      <c r="B134" s="172">
        <v>83469</v>
      </c>
      <c r="C134" s="172">
        <v>33258</v>
      </c>
      <c r="D134" s="172">
        <v>17905</v>
      </c>
      <c r="E134" s="172">
        <v>434</v>
      </c>
      <c r="F134" s="172">
        <v>15353</v>
      </c>
      <c r="G134" s="172">
        <v>6710</v>
      </c>
      <c r="H134" s="172">
        <v>8643</v>
      </c>
      <c r="I134" s="172">
        <v>50211</v>
      </c>
      <c r="J134" s="172">
        <v>7067</v>
      </c>
      <c r="K134" s="172">
        <v>1573</v>
      </c>
      <c r="L134" s="172">
        <v>43144</v>
      </c>
      <c r="M134" s="172">
        <v>24340</v>
      </c>
      <c r="N134" s="172">
        <v>18804</v>
      </c>
      <c r="O134" s="172">
        <v>24973</v>
      </c>
      <c r="P134" s="172">
        <v>2007</v>
      </c>
      <c r="Q134" s="172">
        <v>58496</v>
      </c>
      <c r="R134" s="172">
        <v>31050</v>
      </c>
      <c r="S134" s="172">
        <v>27446</v>
      </c>
      <c r="T134" s="208">
        <v>108.5</v>
      </c>
      <c r="U134" s="193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8">
        <v>108.5</v>
      </c>
      <c r="U135" s="193">
        <f t="shared" si="2"/>
        <v>132282.02764976959</v>
      </c>
      <c r="Y135" s="143"/>
    </row>
    <row r="136" spans="1:25" ht="17.25" thickTop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8">
        <v>108.5</v>
      </c>
      <c r="U136" s="197">
        <f t="shared" si="2"/>
        <v>841538.24884792627</v>
      </c>
    </row>
    <row r="137" spans="1:25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12">
        <v>110.1</v>
      </c>
      <c r="U137" s="193">
        <f t="shared" si="2"/>
        <v>63058.128973660314</v>
      </c>
    </row>
    <row r="138" spans="1:25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12">
        <v>110.1</v>
      </c>
      <c r="U138" s="193">
        <f t="shared" si="2"/>
        <v>70619.43687556767</v>
      </c>
    </row>
    <row r="139" spans="1:25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12">
        <v>110.1</v>
      </c>
      <c r="U139" s="193">
        <f t="shared" si="2"/>
        <v>69449.591280653956</v>
      </c>
    </row>
    <row r="140" spans="1:25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12">
        <v>110.1</v>
      </c>
      <c r="U140" s="193">
        <f t="shared" si="2"/>
        <v>82788.374205267944</v>
      </c>
    </row>
    <row r="141" spans="1:25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12">
        <v>110.1</v>
      </c>
      <c r="U141" s="193">
        <f t="shared" si="2"/>
        <v>72074.477747502271</v>
      </c>
    </row>
    <row r="142" spans="1:25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12">
        <v>110.1</v>
      </c>
      <c r="U142" s="193">
        <f t="shared" si="2"/>
        <v>93009.990917347881</v>
      </c>
    </row>
    <row r="143" spans="1:25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12">
        <v>110.1</v>
      </c>
      <c r="U143" s="193">
        <f t="shared" si="2"/>
        <v>74327.883742052683</v>
      </c>
    </row>
    <row r="144" spans="1:25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12">
        <v>110.1</v>
      </c>
      <c r="U144" s="193">
        <f t="shared" si="2"/>
        <v>85740.236148955504</v>
      </c>
    </row>
    <row r="145" spans="1:25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12">
        <v>110.1</v>
      </c>
      <c r="U145" s="193">
        <f t="shared" si="2"/>
        <v>87015.440508628526</v>
      </c>
    </row>
    <row r="146" spans="1:25" s="175" customFormat="1">
      <c r="A146" s="171" t="s">
        <v>150</v>
      </c>
      <c r="B146" s="172">
        <v>89165</v>
      </c>
      <c r="C146" s="172">
        <v>21910</v>
      </c>
      <c r="D146" s="172">
        <v>13426</v>
      </c>
      <c r="E146" s="172">
        <v>1523</v>
      </c>
      <c r="F146" s="172">
        <v>8484</v>
      </c>
      <c r="G146" s="172">
        <v>1666</v>
      </c>
      <c r="H146" s="172">
        <v>6818</v>
      </c>
      <c r="I146" s="172">
        <v>67256</v>
      </c>
      <c r="J146" s="172">
        <v>9599</v>
      </c>
      <c r="K146" s="172">
        <v>2528</v>
      </c>
      <c r="L146" s="172">
        <v>57656</v>
      </c>
      <c r="M146" s="172">
        <v>39118</v>
      </c>
      <c r="N146" s="172">
        <v>18538</v>
      </c>
      <c r="O146" s="172">
        <v>23025</v>
      </c>
      <c r="P146" s="172">
        <v>4051</v>
      </c>
      <c r="Q146" s="172">
        <v>66140</v>
      </c>
      <c r="R146" s="172">
        <v>40783</v>
      </c>
      <c r="S146" s="172">
        <v>25357</v>
      </c>
      <c r="T146" s="212">
        <v>110.1</v>
      </c>
      <c r="U146" s="193">
        <f t="shared" si="2"/>
        <v>80985.467756584927</v>
      </c>
    </row>
    <row r="147" spans="1:25" s="175" customFormat="1">
      <c r="A147" s="171" t="s">
        <v>151</v>
      </c>
      <c r="B147" s="172">
        <v>73466</v>
      </c>
      <c r="C147" s="172">
        <v>24881</v>
      </c>
      <c r="D147" s="172">
        <v>12556</v>
      </c>
      <c r="E147" s="172">
        <v>308</v>
      </c>
      <c r="F147" s="172">
        <v>12324</v>
      </c>
      <c r="G147" s="172">
        <v>5399</v>
      </c>
      <c r="H147" s="172">
        <v>6925</v>
      </c>
      <c r="I147" s="172">
        <v>48586</v>
      </c>
      <c r="J147" s="172">
        <v>11403</v>
      </c>
      <c r="K147" s="172">
        <v>2997</v>
      </c>
      <c r="L147" s="172">
        <v>37183</v>
      </c>
      <c r="M147" s="172">
        <v>13334</v>
      </c>
      <c r="N147" s="172">
        <v>23849</v>
      </c>
      <c r="O147" s="172">
        <v>23959</v>
      </c>
      <c r="P147" s="172">
        <v>3305</v>
      </c>
      <c r="Q147" s="172">
        <v>49507</v>
      </c>
      <c r="R147" s="172">
        <v>18733</v>
      </c>
      <c r="S147" s="172">
        <v>30775</v>
      </c>
      <c r="T147" s="212">
        <v>110.1</v>
      </c>
      <c r="U147" s="193">
        <f t="shared" si="2"/>
        <v>66726.61217075387</v>
      </c>
    </row>
    <row r="148" spans="1:25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12">
        <v>110.1</v>
      </c>
      <c r="U148" s="193">
        <f t="shared" si="2"/>
        <v>130284.28701180746</v>
      </c>
      <c r="Y148" s="143"/>
    </row>
    <row r="149" spans="1:25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12">
        <v>110.1</v>
      </c>
      <c r="U149" s="197">
        <f t="shared" si="2"/>
        <v>976079.92733878293</v>
      </c>
    </row>
    <row r="150" spans="1:25" ht="18" customHeight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13">
        <v>110</v>
      </c>
      <c r="U150" s="193">
        <f t="shared" si="2"/>
        <v>83744.545454545456</v>
      </c>
    </row>
    <row r="151" spans="1:25" ht="18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13">
        <v>110</v>
      </c>
      <c r="U151" s="193">
        <f t="shared" si="2"/>
        <v>73496.363636363647</v>
      </c>
    </row>
    <row r="152" spans="1:25" ht="18" customHeight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13">
        <v>110</v>
      </c>
      <c r="U152" s="193">
        <f t="shared" si="2"/>
        <v>130928.18181818181</v>
      </c>
    </row>
    <row r="153" spans="1:25" ht="18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13">
        <v>108.6</v>
      </c>
      <c r="U153" s="193">
        <f t="shared" si="2"/>
        <v>99912.352235723534</v>
      </c>
    </row>
    <row r="154" spans="1:25" ht="18" customHeight="1">
      <c r="A154" s="141" t="s">
        <v>159</v>
      </c>
      <c r="B154" s="156">
        <v>154956</v>
      </c>
      <c r="C154" s="156">
        <v>42715</v>
      </c>
      <c r="D154" s="156">
        <v>28379</v>
      </c>
      <c r="E154" s="156">
        <v>2338</v>
      </c>
      <c r="F154" s="156">
        <v>14336</v>
      </c>
      <c r="G154" s="156">
        <v>3097</v>
      </c>
      <c r="H154" s="156">
        <v>11238</v>
      </c>
      <c r="I154" s="156">
        <v>112241</v>
      </c>
      <c r="J154" s="156">
        <v>4086</v>
      </c>
      <c r="K154" s="156">
        <v>503</v>
      </c>
      <c r="L154" s="156">
        <v>108155</v>
      </c>
      <c r="M154" s="156">
        <v>60064</v>
      </c>
      <c r="N154" s="156">
        <v>48091</v>
      </c>
      <c r="O154" s="156">
        <v>32465</v>
      </c>
      <c r="P154" s="156">
        <v>2840</v>
      </c>
      <c r="Q154" s="156">
        <v>122491</v>
      </c>
      <c r="R154" s="156">
        <v>63161</v>
      </c>
      <c r="S154" s="156">
        <v>59330</v>
      </c>
      <c r="T154" s="213">
        <v>108.6</v>
      </c>
      <c r="U154" s="193">
        <f t="shared" si="2"/>
        <v>142685.08287292818</v>
      </c>
    </row>
    <row r="155" spans="1:25" s="163" customFormat="1" ht="18" customHeight="1">
      <c r="A155" s="141" t="s">
        <v>169</v>
      </c>
      <c r="B155" s="162">
        <v>158650</v>
      </c>
      <c r="C155" s="162">
        <v>55954</v>
      </c>
      <c r="D155" s="162">
        <v>46704</v>
      </c>
      <c r="E155" s="162">
        <v>680</v>
      </c>
      <c r="F155" s="162">
        <v>9251</v>
      </c>
      <c r="G155" s="162">
        <v>1590</v>
      </c>
      <c r="H155" s="162">
        <v>7661</v>
      </c>
      <c r="I155" s="162">
        <v>102696</v>
      </c>
      <c r="J155" s="162">
        <v>11783</v>
      </c>
      <c r="K155" s="162">
        <v>6058</v>
      </c>
      <c r="L155" s="162">
        <v>90912</v>
      </c>
      <c r="M155" s="162">
        <v>55019</v>
      </c>
      <c r="N155" s="162">
        <v>35893</v>
      </c>
      <c r="O155" s="162">
        <v>58487</v>
      </c>
      <c r="P155" s="162">
        <v>6738</v>
      </c>
      <c r="Q155" s="162">
        <v>100163</v>
      </c>
      <c r="R155" s="162">
        <v>56609</v>
      </c>
      <c r="S155" s="162">
        <v>43554</v>
      </c>
      <c r="T155" s="213">
        <v>108.6</v>
      </c>
      <c r="U155" s="193">
        <f t="shared" si="2"/>
        <v>146086.5561694291</v>
      </c>
    </row>
    <row r="156" spans="1:25" s="167" customFormat="1" ht="18" customHeight="1">
      <c r="A156" s="165" t="s">
        <v>172</v>
      </c>
      <c r="B156" s="166">
        <v>103387.79528973253</v>
      </c>
      <c r="C156" s="166">
        <v>25940.240000000002</v>
      </c>
      <c r="D156" s="166">
        <v>15778.12</v>
      </c>
      <c r="E156" s="166">
        <v>357.02</v>
      </c>
      <c r="F156" s="166">
        <v>10162.120000000001</v>
      </c>
      <c r="G156" s="166">
        <v>4191.2</v>
      </c>
      <c r="H156" s="166">
        <v>5970.92</v>
      </c>
      <c r="I156" s="166">
        <v>77447.55528973254</v>
      </c>
      <c r="J156" s="166">
        <v>3849.6755890755535</v>
      </c>
      <c r="K156" s="166">
        <v>2667.76</v>
      </c>
      <c r="L156" s="166">
        <v>73597.879700656995</v>
      </c>
      <c r="M156" s="166">
        <v>48000.741787599669</v>
      </c>
      <c r="N156" s="166">
        <v>25597.137913057319</v>
      </c>
      <c r="O156" s="166">
        <v>19627.795589075555</v>
      </c>
      <c r="P156" s="166">
        <v>3024.78</v>
      </c>
      <c r="Q156" s="166">
        <v>83759.999700656976</v>
      </c>
      <c r="R156" s="166">
        <v>52191.941787599673</v>
      </c>
      <c r="S156" s="166">
        <v>31568.057913057321</v>
      </c>
      <c r="T156" s="213">
        <v>111.2</v>
      </c>
      <c r="U156" s="193">
        <f t="shared" si="2"/>
        <v>92974.63605191774</v>
      </c>
    </row>
    <row r="157" spans="1:25" s="164" customFormat="1" ht="18" customHeight="1">
      <c r="A157" s="165" t="s">
        <v>173</v>
      </c>
      <c r="B157" s="173">
        <v>97783</v>
      </c>
      <c r="C157" s="173">
        <v>25315</v>
      </c>
      <c r="D157" s="173">
        <v>9505</v>
      </c>
      <c r="E157" s="173">
        <v>205</v>
      </c>
      <c r="F157" s="173">
        <v>15810</v>
      </c>
      <c r="G157" s="173">
        <v>11022</v>
      </c>
      <c r="H157" s="173">
        <v>4787</v>
      </c>
      <c r="I157" s="173">
        <v>72468</v>
      </c>
      <c r="J157" s="173">
        <v>6665</v>
      </c>
      <c r="K157" s="173">
        <v>1837</v>
      </c>
      <c r="L157" s="173">
        <v>65803</v>
      </c>
      <c r="M157" s="173">
        <v>43878</v>
      </c>
      <c r="N157" s="173">
        <v>21926</v>
      </c>
      <c r="O157" s="173">
        <v>16170</v>
      </c>
      <c r="P157" s="173">
        <v>2043</v>
      </c>
      <c r="Q157" s="173">
        <v>81613</v>
      </c>
      <c r="R157" s="173">
        <v>54900</v>
      </c>
      <c r="S157" s="173">
        <v>26713</v>
      </c>
      <c r="T157" s="213">
        <v>111.2</v>
      </c>
      <c r="U157" s="193">
        <f t="shared" si="2"/>
        <v>87934.352517985608</v>
      </c>
    </row>
    <row r="158" spans="1:25" s="164" customFormat="1" ht="18" customHeight="1">
      <c r="A158" s="165" t="s">
        <v>174</v>
      </c>
      <c r="B158" s="176">
        <v>204073.735782295</v>
      </c>
      <c r="C158" s="176">
        <v>19194.32</v>
      </c>
      <c r="D158" s="176">
        <v>13913.42</v>
      </c>
      <c r="E158" s="176">
        <v>605.86</v>
      </c>
      <c r="F158" s="176">
        <v>5280.9</v>
      </c>
      <c r="G158" s="176">
        <v>817.5</v>
      </c>
      <c r="H158" s="176">
        <v>4463.3999999999996</v>
      </c>
      <c r="I158" s="176">
        <v>184879.41578229493</v>
      </c>
      <c r="J158" s="176">
        <v>47522.600996772424</v>
      </c>
      <c r="K158" s="176">
        <v>38676.213526305888</v>
      </c>
      <c r="L158" s="176">
        <v>137356.81478552253</v>
      </c>
      <c r="M158" s="176">
        <v>84651.826343210822</v>
      </c>
      <c r="N158" s="176">
        <v>52704.988442311704</v>
      </c>
      <c r="O158" s="176">
        <v>61436.020996772422</v>
      </c>
      <c r="P158" s="176">
        <v>39282.073526305889</v>
      </c>
      <c r="Q158" s="176">
        <v>142637.71478552252</v>
      </c>
      <c r="R158" s="176">
        <v>85469.326343210822</v>
      </c>
      <c r="S158" s="176">
        <v>57168.388442311705</v>
      </c>
      <c r="T158" s="213">
        <v>111.2</v>
      </c>
      <c r="U158" s="193">
        <f t="shared" si="2"/>
        <v>183519.54656681206</v>
      </c>
    </row>
    <row r="159" spans="1:25" s="167" customFormat="1" ht="18" customHeight="1">
      <c r="A159" s="165" t="s">
        <v>175</v>
      </c>
      <c r="B159" s="176">
        <v>119967</v>
      </c>
      <c r="C159" s="176">
        <v>27953</v>
      </c>
      <c r="D159" s="176">
        <v>18362</v>
      </c>
      <c r="E159" s="176">
        <v>3467</v>
      </c>
      <c r="F159" s="176">
        <v>9592</v>
      </c>
      <c r="G159" s="176">
        <v>2260</v>
      </c>
      <c r="H159" s="176">
        <v>7332</v>
      </c>
      <c r="I159" s="176">
        <v>92014</v>
      </c>
      <c r="J159" s="176">
        <v>6292</v>
      </c>
      <c r="K159" s="176">
        <v>1451</v>
      </c>
      <c r="L159" s="176">
        <v>85722</v>
      </c>
      <c r="M159" s="176">
        <v>63063</v>
      </c>
      <c r="N159" s="176">
        <v>22659</v>
      </c>
      <c r="O159" s="176">
        <v>24653</v>
      </c>
      <c r="P159" s="176">
        <v>4919</v>
      </c>
      <c r="Q159" s="176">
        <v>95314</v>
      </c>
      <c r="R159" s="176">
        <v>65323</v>
      </c>
      <c r="S159" s="176">
        <v>29990</v>
      </c>
      <c r="T159" s="213"/>
      <c r="U159" s="193" t="e">
        <f t="shared" si="2"/>
        <v>#DIV/0!</v>
      </c>
    </row>
    <row r="160" spans="1:25" s="167" customFormat="1" ht="18" customHeight="1">
      <c r="A160" s="203" t="s">
        <v>176</v>
      </c>
      <c r="B160" s="204">
        <v>152871.87538101626</v>
      </c>
      <c r="C160" s="204">
        <v>44040.480000000003</v>
      </c>
      <c r="D160" s="204">
        <v>30603.279999999999</v>
      </c>
      <c r="E160" s="204">
        <v>971.49</v>
      </c>
      <c r="F160" s="204">
        <v>13437.2</v>
      </c>
      <c r="G160" s="204">
        <v>6851</v>
      </c>
      <c r="H160" s="204">
        <v>6586</v>
      </c>
      <c r="I160" s="204">
        <v>108831.39538101625</v>
      </c>
      <c r="J160" s="204">
        <v>14022.121081180474</v>
      </c>
      <c r="K160" s="204">
        <v>2742.28</v>
      </c>
      <c r="L160" s="204">
        <v>94809.274299835772</v>
      </c>
      <c r="M160" s="204">
        <v>61476.546817519302</v>
      </c>
      <c r="N160" s="204">
        <v>33332.727482316477</v>
      </c>
      <c r="O160" s="204">
        <v>44625.401081180476</v>
      </c>
      <c r="P160" s="204">
        <v>3713.77</v>
      </c>
      <c r="Q160" s="204">
        <v>108246.47429983577</v>
      </c>
      <c r="R160" s="204">
        <v>68328</v>
      </c>
      <c r="S160" s="204">
        <v>39919</v>
      </c>
      <c r="T160" s="213"/>
      <c r="U160" s="205" t="e">
        <f t="shared" si="2"/>
        <v>#DIV/0!</v>
      </c>
      <c r="Y160" s="202"/>
    </row>
    <row r="161" spans="1:25" s="164" customFormat="1" ht="18" customHeight="1">
      <c r="A161" s="141" t="s">
        <v>178</v>
      </c>
      <c r="B161" s="220">
        <v>162655.79666666666</v>
      </c>
      <c r="C161" s="221">
        <v>70415.899999999994</v>
      </c>
      <c r="D161" s="221">
        <v>40728.94</v>
      </c>
      <c r="E161" s="221">
        <v>1824.28</v>
      </c>
      <c r="F161" s="221">
        <v>29686.959999999999</v>
      </c>
      <c r="G161" s="221">
        <v>13831.09</v>
      </c>
      <c r="H161" s="221">
        <v>15855.87</v>
      </c>
      <c r="I161" s="221">
        <v>92239.896666666667</v>
      </c>
      <c r="J161" s="221">
        <v>27609.826666666664</v>
      </c>
      <c r="K161" s="221">
        <v>225.79</v>
      </c>
      <c r="L161" s="221">
        <v>64630.07</v>
      </c>
      <c r="M161" s="221">
        <v>30106.016666666666</v>
      </c>
      <c r="N161" s="221">
        <v>34524.053333333337</v>
      </c>
      <c r="O161" s="220">
        <v>68338.766666666663</v>
      </c>
      <c r="P161" s="220">
        <v>2050.0700000000002</v>
      </c>
      <c r="Q161" s="220">
        <v>94317.03</v>
      </c>
      <c r="R161" s="220">
        <v>43937.106666666667</v>
      </c>
      <c r="S161" s="220">
        <v>50379.92333333334</v>
      </c>
      <c r="T161" s="213"/>
      <c r="U161" s="222" t="e">
        <f>B161/T161*100</f>
        <v>#DIV/0!</v>
      </c>
      <c r="Y161" s="180"/>
    </row>
    <row r="162" spans="1:25" s="224" customFormat="1" ht="18" customHeight="1">
      <c r="A162" s="119" t="s">
        <v>182</v>
      </c>
      <c r="B162" s="223">
        <f>SUM(B150:B161)</f>
        <v>1579836.0176477062</v>
      </c>
      <c r="C162" s="223">
        <f t="shared" ref="C162:S162" si="7">SUM(C150:C161)</f>
        <v>447328.93999999994</v>
      </c>
      <c r="D162" s="223">
        <f t="shared" si="7"/>
        <v>306618.76</v>
      </c>
      <c r="E162" s="223">
        <f t="shared" si="7"/>
        <v>13759.650000000001</v>
      </c>
      <c r="F162" s="223">
        <f t="shared" si="7"/>
        <v>140711.18</v>
      </c>
      <c r="G162" s="223">
        <f t="shared" si="7"/>
        <v>51613.789999999994</v>
      </c>
      <c r="H162" s="223">
        <f t="shared" si="7"/>
        <v>89095.19</v>
      </c>
      <c r="I162" s="223">
        <f t="shared" si="7"/>
        <v>1132507.2631197104</v>
      </c>
      <c r="J162" s="223">
        <f t="shared" si="7"/>
        <v>148285.22433369514</v>
      </c>
      <c r="K162" s="223">
        <f t="shared" si="7"/>
        <v>69984.04352630589</v>
      </c>
      <c r="L162" s="223">
        <f t="shared" si="7"/>
        <v>984221.03878601524</v>
      </c>
      <c r="M162" s="223">
        <f t="shared" si="7"/>
        <v>625215.13161499659</v>
      </c>
      <c r="N162" s="223">
        <f t="shared" si="7"/>
        <v>359006.90717101883</v>
      </c>
      <c r="O162" s="223">
        <f t="shared" si="7"/>
        <v>454903.98433369515</v>
      </c>
      <c r="P162" s="223">
        <f t="shared" si="7"/>
        <v>83744.693526305899</v>
      </c>
      <c r="Q162" s="223">
        <f t="shared" si="7"/>
        <v>1124931.2187860152</v>
      </c>
      <c r="R162" s="223">
        <f t="shared" si="7"/>
        <v>676829.37479747715</v>
      </c>
      <c r="S162" s="223">
        <f t="shared" si="7"/>
        <v>448103.3696887024</v>
      </c>
      <c r="T162" s="213">
        <v>109.93300000000001</v>
      </c>
      <c r="U162" s="222">
        <f>B162/T162*100</f>
        <v>1437089.8798792956</v>
      </c>
      <c r="Y162" s="225"/>
    </row>
    <row r="163" spans="1:25" s="167" customFormat="1" ht="18" customHeight="1">
      <c r="A163" s="165" t="s">
        <v>184</v>
      </c>
      <c r="B163" s="176">
        <v>78814.60647506715</v>
      </c>
      <c r="C163" s="229">
        <v>29437.54</v>
      </c>
      <c r="D163" s="229">
        <v>19304.73</v>
      </c>
      <c r="E163" s="229">
        <v>3106.93</v>
      </c>
      <c r="F163" s="229">
        <v>10132.81</v>
      </c>
      <c r="G163" s="229">
        <v>4609.59</v>
      </c>
      <c r="H163" s="229">
        <v>5523.22</v>
      </c>
      <c r="I163" s="229">
        <v>49377.066475067157</v>
      </c>
      <c r="J163" s="229">
        <v>4781.047842709002</v>
      </c>
      <c r="K163" s="229">
        <v>1748</v>
      </c>
      <c r="L163" s="229">
        <v>44596.018632358144</v>
      </c>
      <c r="M163" s="229">
        <v>24639.523583227863</v>
      </c>
      <c r="N163" s="229">
        <v>19956.495049130288</v>
      </c>
      <c r="O163" s="176">
        <v>24085.777842709002</v>
      </c>
      <c r="P163" s="176">
        <v>4854.93</v>
      </c>
      <c r="Q163" s="176">
        <v>54728.828632358141</v>
      </c>
      <c r="R163" s="176">
        <v>29249.113583227863</v>
      </c>
      <c r="S163" s="176">
        <v>25479.715049130289</v>
      </c>
      <c r="T163" s="230"/>
      <c r="U163" s="231"/>
      <c r="Y163" s="202"/>
    </row>
    <row r="164" spans="1:25" s="167" customFormat="1" ht="18" customHeight="1">
      <c r="A164" s="165" t="s">
        <v>186</v>
      </c>
      <c r="B164" s="176">
        <v>110447.21469007744</v>
      </c>
      <c r="C164" s="229">
        <v>30454.22</v>
      </c>
      <c r="D164" s="229">
        <v>15153.86</v>
      </c>
      <c r="E164" s="229">
        <v>269.04000000000002</v>
      </c>
      <c r="F164" s="229">
        <v>15300.36</v>
      </c>
      <c r="G164" s="229">
        <v>8684.23</v>
      </c>
      <c r="H164" s="229">
        <v>6616.13</v>
      </c>
      <c r="I164" s="229">
        <v>79992.994690077438</v>
      </c>
      <c r="J164" s="229">
        <v>7497.6628790194964</v>
      </c>
      <c r="K164" s="229">
        <v>6507.03</v>
      </c>
      <c r="L164" s="229">
        <v>72495.331811057942</v>
      </c>
      <c r="M164" s="229">
        <v>39013.060793636883</v>
      </c>
      <c r="N164" s="229">
        <v>33482.271017421066</v>
      </c>
      <c r="O164" s="233">
        <v>22651.522879019496</v>
      </c>
      <c r="P164" s="233">
        <v>6776.07</v>
      </c>
      <c r="Q164" s="233">
        <v>87795.691811057943</v>
      </c>
      <c r="R164" s="233">
        <v>47697.290793636879</v>
      </c>
      <c r="S164" s="233">
        <v>40098.401017421063</v>
      </c>
      <c r="T164" s="234"/>
      <c r="U164" s="231"/>
      <c r="Y164" s="202"/>
    </row>
    <row r="165" spans="1:25" s="164" customFormat="1" ht="18" customHeight="1">
      <c r="A165" s="165">
        <v>2016.3</v>
      </c>
      <c r="B165" s="176">
        <v>132017.32222372183</v>
      </c>
      <c r="C165" s="176">
        <v>38756.1</v>
      </c>
      <c r="D165" s="176">
        <v>21588.17</v>
      </c>
      <c r="E165" s="176">
        <v>1043.79</v>
      </c>
      <c r="F165" s="176">
        <v>17167.93</v>
      </c>
      <c r="G165" s="176">
        <v>10141.959999999999</v>
      </c>
      <c r="H165" s="176">
        <v>7025.97</v>
      </c>
      <c r="I165" s="176">
        <v>93261.222223721838</v>
      </c>
      <c r="J165" s="176">
        <v>14298.15565411229</v>
      </c>
      <c r="K165" s="176">
        <v>6737.48</v>
      </c>
      <c r="L165" s="176">
        <v>78963.066569609553</v>
      </c>
      <c r="M165" s="176">
        <v>47198.682455490554</v>
      </c>
      <c r="N165" s="176">
        <v>31764.384114119002</v>
      </c>
      <c r="O165" s="233">
        <v>35886.32565411229</v>
      </c>
      <c r="P165" s="233">
        <v>7781.27</v>
      </c>
      <c r="Q165" s="233">
        <v>96130.996569609546</v>
      </c>
      <c r="R165" s="233">
        <v>57340.642455490561</v>
      </c>
      <c r="S165" s="233">
        <v>38790.354114119</v>
      </c>
      <c r="T165" s="232"/>
      <c r="U165" s="198"/>
      <c r="Y165" s="180"/>
    </row>
    <row r="166" spans="1:25" s="164" customFormat="1" ht="18" customHeight="1">
      <c r="A166" s="177">
        <v>2016.4</v>
      </c>
      <c r="B166" s="239">
        <v>120303.25663763564</v>
      </c>
      <c r="C166" s="240">
        <v>20870.69311692</v>
      </c>
      <c r="D166" s="241">
        <v>15759.23569892</v>
      </c>
      <c r="E166" s="240">
        <v>1467.17</v>
      </c>
      <c r="F166" s="240">
        <v>5111.457418</v>
      </c>
      <c r="G166" s="240">
        <v>1800.81</v>
      </c>
      <c r="H166" s="240">
        <v>3310.647418</v>
      </c>
      <c r="I166" s="240">
        <v>99432.563520715645</v>
      </c>
      <c r="J166" s="240">
        <v>7165.0688986645964</v>
      </c>
      <c r="K166" s="240">
        <v>569.90951551680644</v>
      </c>
      <c r="L166" s="240">
        <v>92267.494622051046</v>
      </c>
      <c r="M166" s="240">
        <v>62016.068573918405</v>
      </c>
      <c r="N166" s="240">
        <v>30251.426048132646</v>
      </c>
      <c r="O166" s="242">
        <v>22924.304597584596</v>
      </c>
      <c r="P166" s="242">
        <v>2037.0795155168066</v>
      </c>
      <c r="Q166" s="242">
        <v>97378.952040051052</v>
      </c>
      <c r="R166" s="242">
        <v>63816.87857391841</v>
      </c>
      <c r="S166" s="242">
        <v>33562.07346613265</v>
      </c>
      <c r="T166" s="232"/>
      <c r="U166" s="198"/>
      <c r="Y166" s="180"/>
    </row>
    <row r="167" spans="1:25" ht="18" customHeight="1">
      <c r="A167" s="168" t="s">
        <v>155</v>
      </c>
      <c r="B167" s="169">
        <f>(B166-B165)/B165*100</f>
        <v>-8.8731276992840868</v>
      </c>
      <c r="C167" s="169">
        <f t="shared" ref="C167:S167" si="8">(C166-C165)/C165*100</f>
        <v>-46.148624043905343</v>
      </c>
      <c r="D167" s="169">
        <f t="shared" si="8"/>
        <v>-27.000594775194003</v>
      </c>
      <c r="E167" s="169">
        <f t="shared" si="8"/>
        <v>40.561798829266436</v>
      </c>
      <c r="F167" s="169">
        <f t="shared" si="8"/>
        <v>-70.226710977968807</v>
      </c>
      <c r="G167" s="169">
        <f t="shared" si="8"/>
        <v>-82.243964677439081</v>
      </c>
      <c r="H167" s="169">
        <f t="shared" si="8"/>
        <v>-52.879852632447907</v>
      </c>
      <c r="I167" s="169">
        <f t="shared" si="8"/>
        <v>6.6172640137500478</v>
      </c>
      <c r="J167" s="169">
        <f t="shared" si="8"/>
        <v>-49.888159899813004</v>
      </c>
      <c r="K167" s="169">
        <f t="shared" si="8"/>
        <v>-91.541206571050211</v>
      </c>
      <c r="L167" s="169">
        <f t="shared" si="8"/>
        <v>16.848925238627899</v>
      </c>
      <c r="M167" s="169">
        <f t="shared" si="8"/>
        <v>31.393643524691576</v>
      </c>
      <c r="N167" s="169">
        <f t="shared" si="8"/>
        <v>-4.7630643822678742</v>
      </c>
      <c r="O167" s="169">
        <f t="shared" si="8"/>
        <v>-36.119666252436041</v>
      </c>
      <c r="P167" s="169">
        <f t="shared" si="8"/>
        <v>-73.820732148906202</v>
      </c>
      <c r="Q167" s="169">
        <f t="shared" si="8"/>
        <v>1.2981821836600302</v>
      </c>
      <c r="R167" s="169">
        <f t="shared" si="8"/>
        <v>11.294320818701827</v>
      </c>
      <c r="S167" s="169">
        <f t="shared" si="8"/>
        <v>-13.478300900798812</v>
      </c>
      <c r="T167" s="169" t="e">
        <f t="shared" ref="T167:U167" si="9">(T163-T161)/T161*100</f>
        <v>#DIV/0!</v>
      </c>
      <c r="U167" s="169" t="e">
        <f t="shared" si="9"/>
        <v>#DIV/0!</v>
      </c>
    </row>
    <row r="168" spans="1:25" s="179" customFormat="1" ht="18" customHeight="1">
      <c r="A168" s="178" t="s">
        <v>156</v>
      </c>
      <c r="B168" s="226">
        <f>(B166-B153)/B153*100</f>
        <v>10.873657690641668</v>
      </c>
      <c r="C168" s="226">
        <f t="shared" ref="C168:S168" si="10">(C166-C153)/C153*100</f>
        <v>-39.361110125748155</v>
      </c>
      <c r="D168" s="226">
        <f t="shared" si="10"/>
        <v>-37.994823343877869</v>
      </c>
      <c r="E168" s="226">
        <f t="shared" si="10"/>
        <v>-5.2827630729502859</v>
      </c>
      <c r="F168" s="226">
        <f t="shared" si="10"/>
        <v>-43.218646767385025</v>
      </c>
      <c r="G168" s="226">
        <f t="shared" si="10"/>
        <v>-47.00382577987051</v>
      </c>
      <c r="H168" s="226">
        <f t="shared" si="10"/>
        <v>-40.923493611705922</v>
      </c>
      <c r="I168" s="226">
        <f t="shared" si="10"/>
        <v>34.210541013559251</v>
      </c>
      <c r="J168" s="226">
        <f t="shared" si="10"/>
        <v>123.97839633212241</v>
      </c>
      <c r="K168" s="226">
        <f t="shared" si="10"/>
        <v>-66.117151277240993</v>
      </c>
      <c r="L168" s="226">
        <f t="shared" si="10"/>
        <v>30.159539868597008</v>
      </c>
      <c r="M168" s="226">
        <f t="shared" si="10"/>
        <v>45.543460628768848</v>
      </c>
      <c r="N168" s="226">
        <f t="shared" si="10"/>
        <v>6.9786620274865454</v>
      </c>
      <c r="O168" s="226">
        <f t="shared" si="10"/>
        <v>-19.889905655631129</v>
      </c>
      <c r="P168" s="226">
        <f t="shared" si="10"/>
        <v>-36.952042230987104</v>
      </c>
      <c r="Q168" s="226">
        <f t="shared" si="10"/>
        <v>21.89281633272547</v>
      </c>
      <c r="R168" s="226">
        <f t="shared" si="10"/>
        <v>38.708221556943165</v>
      </c>
      <c r="S168" s="226">
        <f t="shared" si="10"/>
        <v>-0.94423745312363605</v>
      </c>
      <c r="T168" s="226">
        <f t="shared" ref="T168:U168" si="11">(T163-T150)/T150*100</f>
        <v>-100</v>
      </c>
      <c r="U168" s="226">
        <f t="shared" si="11"/>
        <v>-100</v>
      </c>
    </row>
    <row r="169" spans="1:25" ht="18" customHeight="1">
      <c r="A169" s="170" t="s">
        <v>185</v>
      </c>
      <c r="B169" s="169">
        <f>(B166-B140)/B140*100</f>
        <v>31.983825164712716</v>
      </c>
      <c r="C169" s="169">
        <f t="shared" ref="C169:S169" si="12">(C166-C140)/C140*100</f>
        <v>-35.069243328500768</v>
      </c>
      <c r="D169" s="169">
        <f t="shared" si="12"/>
        <v>-35.812822992342788</v>
      </c>
      <c r="E169" s="169">
        <f t="shared" si="12"/>
        <v>334.07396449704146</v>
      </c>
      <c r="F169" s="169">
        <f t="shared" si="12"/>
        <v>-32.664241628243971</v>
      </c>
      <c r="G169" s="169">
        <f t="shared" si="12"/>
        <v>-5.3201892744479524</v>
      </c>
      <c r="H169" s="169">
        <f t="shared" si="12"/>
        <v>-41.806162453858327</v>
      </c>
      <c r="I169" s="169">
        <f t="shared" si="12"/>
        <v>68.509775993891651</v>
      </c>
      <c r="J169" s="169">
        <f t="shared" si="12"/>
        <v>-17.878866490950184</v>
      </c>
      <c r="K169" s="169">
        <f t="shared" si="12"/>
        <v>32.846040913008494</v>
      </c>
      <c r="L169" s="169">
        <f t="shared" si="12"/>
        <v>83.500048967923007</v>
      </c>
      <c r="M169" s="169">
        <f t="shared" si="12"/>
        <v>84.242627967672021</v>
      </c>
      <c r="N169" s="169">
        <f t="shared" si="12"/>
        <v>81.996306389920861</v>
      </c>
      <c r="O169" s="169">
        <f t="shared" si="12"/>
        <v>-31.110663228101703</v>
      </c>
      <c r="P169" s="169">
        <f t="shared" si="12"/>
        <v>165.59054961105693</v>
      </c>
      <c r="Q169" s="169">
        <f t="shared" si="12"/>
        <v>68.263183246161503</v>
      </c>
      <c r="R169" s="169">
        <f t="shared" si="12"/>
        <v>79.447399189940143</v>
      </c>
      <c r="S169" s="169">
        <f t="shared" si="12"/>
        <v>50.435111905569919</v>
      </c>
      <c r="T169" s="169">
        <f t="shared" ref="T169:U169" si="13">(T163-T137)/T137*100</f>
        <v>-100</v>
      </c>
      <c r="U169" s="169">
        <f t="shared" si="13"/>
        <v>-100</v>
      </c>
    </row>
    <row r="170" spans="1:25" ht="36" customHeight="1"/>
    <row r="171" spans="1:25" ht="17.25">
      <c r="A171" s="157"/>
      <c r="B171" s="159" t="s">
        <v>166</v>
      </c>
      <c r="C171" s="159" t="s">
        <v>160</v>
      </c>
      <c r="D171" s="157" t="s">
        <v>162</v>
      </c>
      <c r="E171" s="157"/>
      <c r="F171" s="157" t="s">
        <v>163</v>
      </c>
      <c r="G171" s="157"/>
      <c r="H171" s="157"/>
      <c r="I171" s="159" t="s">
        <v>161</v>
      </c>
      <c r="J171" s="157" t="s">
        <v>164</v>
      </c>
      <c r="K171" s="157"/>
      <c r="L171" s="157" t="s">
        <v>165</v>
      </c>
      <c r="M171" s="157" t="s">
        <v>167</v>
      </c>
      <c r="N171" s="158" t="s">
        <v>168</v>
      </c>
      <c r="O171" s="158"/>
      <c r="P171" s="158"/>
      <c r="Q171" s="158"/>
      <c r="R171" s="157"/>
      <c r="S171" s="157"/>
    </row>
    <row r="172" spans="1:25" ht="17.25">
      <c r="A172" s="160" t="s">
        <v>188</v>
      </c>
      <c r="B172" s="161">
        <f>SUM(B163:B166)</f>
        <v>441582.40002650209</v>
      </c>
      <c r="C172" s="161">
        <f t="shared" ref="C172:S172" si="14">SUM(C163:C166)</f>
        <v>119518.55311692</v>
      </c>
      <c r="D172" s="161">
        <f t="shared" si="14"/>
        <v>71805.99569892</v>
      </c>
      <c r="E172" s="161">
        <f t="shared" si="14"/>
        <v>5886.93</v>
      </c>
      <c r="F172" s="161">
        <f t="shared" si="14"/>
        <v>47712.557417999997</v>
      </c>
      <c r="G172" s="161">
        <f t="shared" si="14"/>
        <v>25236.59</v>
      </c>
      <c r="H172" s="161">
        <f t="shared" si="14"/>
        <v>22475.967418</v>
      </c>
      <c r="I172" s="161">
        <f t="shared" si="14"/>
        <v>322063.84690958209</v>
      </c>
      <c r="J172" s="161">
        <f t="shared" si="14"/>
        <v>33741.935274505384</v>
      </c>
      <c r="K172" s="161">
        <f t="shared" si="14"/>
        <v>15562.419515516805</v>
      </c>
      <c r="L172" s="161">
        <f t="shared" si="14"/>
        <v>288321.91163507669</v>
      </c>
      <c r="M172" s="161">
        <f t="shared" si="14"/>
        <v>172867.33540627369</v>
      </c>
      <c r="N172" s="161">
        <f t="shared" si="14"/>
        <v>115454.57622880301</v>
      </c>
      <c r="O172" s="161">
        <f t="shared" si="14"/>
        <v>105547.93097342539</v>
      </c>
      <c r="P172" s="161">
        <f t="shared" si="14"/>
        <v>21449.349515516806</v>
      </c>
      <c r="Q172" s="161">
        <f t="shared" si="14"/>
        <v>336034.4690530767</v>
      </c>
      <c r="R172" s="161">
        <f t="shared" si="14"/>
        <v>198103.92540627369</v>
      </c>
      <c r="S172" s="161">
        <f t="shared" si="14"/>
        <v>137930.54364680301</v>
      </c>
      <c r="T172" s="214">
        <f t="shared" ref="T172" si="15">SUM(T150:T161)</f>
        <v>989.4000000000002</v>
      </c>
      <c r="U172" s="228">
        <f>B172/T162*100</f>
        <v>401683.20706839807</v>
      </c>
    </row>
    <row r="173" spans="1:25">
      <c r="A173" t="s">
        <v>189</v>
      </c>
      <c r="B173" s="243">
        <f>SUM(B150:B153)</f>
        <v>425490.81452799577</v>
      </c>
      <c r="C173" s="243">
        <f t="shared" ref="C173:S173" si="16">SUM(C150:C153)</f>
        <v>135801</v>
      </c>
      <c r="D173" s="243">
        <f t="shared" si="16"/>
        <v>102645</v>
      </c>
      <c r="E173" s="243">
        <f t="shared" si="16"/>
        <v>3311</v>
      </c>
      <c r="F173" s="243">
        <f t="shared" si="16"/>
        <v>33155</v>
      </c>
      <c r="G173" s="243">
        <f t="shared" si="16"/>
        <v>7954</v>
      </c>
      <c r="H173" s="243">
        <f t="shared" si="16"/>
        <v>25201</v>
      </c>
      <c r="I173" s="243">
        <f t="shared" si="16"/>
        <v>289690</v>
      </c>
      <c r="J173" s="243">
        <f t="shared" si="16"/>
        <v>26455</v>
      </c>
      <c r="K173" s="243">
        <f t="shared" si="16"/>
        <v>15823</v>
      </c>
      <c r="L173" s="243">
        <f t="shared" si="16"/>
        <v>263235</v>
      </c>
      <c r="M173" s="243">
        <f t="shared" si="16"/>
        <v>178956</v>
      </c>
      <c r="N173" s="243">
        <f t="shared" si="16"/>
        <v>84279</v>
      </c>
      <c r="O173" s="243">
        <f t="shared" si="16"/>
        <v>129101</v>
      </c>
      <c r="P173" s="243">
        <f t="shared" si="16"/>
        <v>19134</v>
      </c>
      <c r="Q173" s="243">
        <f t="shared" si="16"/>
        <v>296389</v>
      </c>
      <c r="R173" s="243">
        <f t="shared" si="16"/>
        <v>186910</v>
      </c>
      <c r="S173" s="243">
        <f t="shared" si="16"/>
        <v>109481</v>
      </c>
      <c r="T173" s="215">
        <f t="shared" ref="T173:U173" si="17">SUM(T137:T148)</f>
        <v>1321.1999999999998</v>
      </c>
      <c r="U173" s="144">
        <f t="shared" si="17"/>
        <v>976079.92733878293</v>
      </c>
    </row>
    <row r="174" spans="1:25">
      <c r="A174" t="s">
        <v>190</v>
      </c>
      <c r="B174" s="143">
        <f>SUM(B137:B140)</f>
        <v>314793</v>
      </c>
      <c r="C174" s="143">
        <f t="shared" ref="C174:S174" si="18">SUM(C137:C140)</f>
        <v>149179</v>
      </c>
      <c r="D174" s="143">
        <f t="shared" si="18"/>
        <v>112255</v>
      </c>
      <c r="E174" s="143">
        <f t="shared" si="18"/>
        <v>1432</v>
      </c>
      <c r="F174" s="143">
        <f t="shared" si="18"/>
        <v>36924</v>
      </c>
      <c r="G174" s="143">
        <f t="shared" si="18"/>
        <v>7071</v>
      </c>
      <c r="H174" s="143">
        <f t="shared" si="18"/>
        <v>29852</v>
      </c>
      <c r="I174" s="143">
        <f t="shared" si="18"/>
        <v>165614</v>
      </c>
      <c r="J174" s="143">
        <f t="shared" si="18"/>
        <v>19738</v>
      </c>
      <c r="K174" s="143">
        <f t="shared" si="18"/>
        <v>4674</v>
      </c>
      <c r="L174" s="143">
        <f t="shared" si="18"/>
        <v>145876</v>
      </c>
      <c r="M174" s="143">
        <f t="shared" si="18"/>
        <v>86351</v>
      </c>
      <c r="N174" s="143">
        <f t="shared" si="18"/>
        <v>59525</v>
      </c>
      <c r="O174" s="143">
        <f t="shared" si="18"/>
        <v>131993</v>
      </c>
      <c r="P174" s="143">
        <f t="shared" si="18"/>
        <v>6108</v>
      </c>
      <c r="Q174" s="143">
        <f t="shared" si="18"/>
        <v>182800</v>
      </c>
      <c r="R174" s="143">
        <f t="shared" si="18"/>
        <v>93423</v>
      </c>
      <c r="S174" s="143">
        <f t="shared" si="18"/>
        <v>89376</v>
      </c>
      <c r="T174" s="216">
        <f t="shared" ref="T174:U174" si="19">SUM(T124:T135)</f>
        <v>1302</v>
      </c>
      <c r="U174" s="143">
        <f t="shared" si="19"/>
        <v>841538.24884792638</v>
      </c>
    </row>
    <row r="175" spans="1:25">
      <c r="A175" s="182" t="s">
        <v>170</v>
      </c>
      <c r="B175" s="183">
        <f>100*(B172/B173-1)</f>
        <v>3.7818878690382585</v>
      </c>
      <c r="C175" s="183">
        <f t="shared" ref="C175:U175" si="20">100*(C172/C173-1)</f>
        <v>-11.989931504981556</v>
      </c>
      <c r="D175" s="183">
        <f t="shared" si="20"/>
        <v>-30.044331726903405</v>
      </c>
      <c r="E175" s="183">
        <f t="shared" si="20"/>
        <v>77.79915433403805</v>
      </c>
      <c r="F175" s="183">
        <f t="shared" si="20"/>
        <v>43.907577795204332</v>
      </c>
      <c r="G175" s="183">
        <f t="shared" si="20"/>
        <v>217.28174503394519</v>
      </c>
      <c r="H175" s="183">
        <f t="shared" si="20"/>
        <v>-10.813192262211812</v>
      </c>
      <c r="I175" s="183">
        <f t="shared" si="20"/>
        <v>11.175341540813321</v>
      </c>
      <c r="J175" s="183">
        <f t="shared" si="20"/>
        <v>27.54464288227323</v>
      </c>
      <c r="K175" s="183">
        <f t="shared" si="20"/>
        <v>-1.6468462648245863</v>
      </c>
      <c r="L175" s="183">
        <f t="shared" si="20"/>
        <v>9.5302340627487538</v>
      </c>
      <c r="M175" s="183">
        <f t="shared" si="20"/>
        <v>-3.4023249255271226</v>
      </c>
      <c r="N175" s="183">
        <f t="shared" si="20"/>
        <v>36.990918531072992</v>
      </c>
      <c r="O175" s="183">
        <f t="shared" si="20"/>
        <v>-18.243909053047314</v>
      </c>
      <c r="P175" s="183">
        <f t="shared" si="20"/>
        <v>12.100708244574076</v>
      </c>
      <c r="Q175" s="183">
        <f t="shared" si="20"/>
        <v>13.376160739122135</v>
      </c>
      <c r="R175" s="183">
        <f t="shared" si="20"/>
        <v>5.9889387439268527</v>
      </c>
      <c r="S175" s="183">
        <f t="shared" si="20"/>
        <v>25.985827355251612</v>
      </c>
      <c r="T175" s="217">
        <f t="shared" si="20"/>
        <v>-25.113533151680269</v>
      </c>
      <c r="U175" s="183">
        <f t="shared" si="20"/>
        <v>-58.847303810092619</v>
      </c>
    </row>
    <row r="176" spans="1:25">
      <c r="A176" t="s">
        <v>171</v>
      </c>
      <c r="B176" s="181">
        <f t="shared" ref="B176:U176" si="21">100*(B172/B174-1)</f>
        <v>40.27707097251276</v>
      </c>
      <c r="C176" s="181">
        <f t="shared" si="21"/>
        <v>-19.882454556660122</v>
      </c>
      <c r="D176" s="181">
        <f t="shared" si="21"/>
        <v>-36.033142667213049</v>
      </c>
      <c r="E176" s="181">
        <f t="shared" si="21"/>
        <v>311.09846368715085</v>
      </c>
      <c r="F176" s="181">
        <f t="shared" si="21"/>
        <v>29.218279216769581</v>
      </c>
      <c r="G176" s="181">
        <f t="shared" si="21"/>
        <v>256.90270117380851</v>
      </c>
      <c r="H176" s="181">
        <f t="shared" si="21"/>
        <v>-24.708671385501813</v>
      </c>
      <c r="I176" s="181">
        <f t="shared" si="21"/>
        <v>94.466558931963533</v>
      </c>
      <c r="J176" s="181">
        <f t="shared" si="21"/>
        <v>70.949109709724297</v>
      </c>
      <c r="K176" s="181">
        <f t="shared" si="21"/>
        <v>232.95719973292267</v>
      </c>
      <c r="L176" s="181">
        <f t="shared" si="21"/>
        <v>97.648627351364638</v>
      </c>
      <c r="M176" s="181">
        <f t="shared" si="21"/>
        <v>100.19146901167755</v>
      </c>
      <c r="N176" s="181">
        <f t="shared" si="21"/>
        <v>93.959808868211695</v>
      </c>
      <c r="O176" s="181">
        <f t="shared" si="21"/>
        <v>-20.035205674978684</v>
      </c>
      <c r="P176" s="181">
        <f t="shared" si="21"/>
        <v>251.16813221212846</v>
      </c>
      <c r="Q176" s="181">
        <f t="shared" si="21"/>
        <v>83.826295980895352</v>
      </c>
      <c r="R176" s="181">
        <f t="shared" si="21"/>
        <v>112.0504858613764</v>
      </c>
      <c r="S176" s="181">
        <f t="shared" si="21"/>
        <v>54.326154277214258</v>
      </c>
      <c r="T176" s="218">
        <f t="shared" si="21"/>
        <v>-24.009216589861737</v>
      </c>
      <c r="U176" s="181">
        <f t="shared" si="21"/>
        <v>-52.26797978365142</v>
      </c>
    </row>
    <row r="177" spans="1:21">
      <c r="U177" s="207" t="s">
        <v>180</v>
      </c>
    </row>
    <row r="178" spans="1:21" s="200" customFormat="1" hidden="1">
      <c r="A178" s="200" t="s">
        <v>179</v>
      </c>
      <c r="T178" s="219"/>
      <c r="U178" s="201"/>
    </row>
    <row r="179" spans="1:21">
      <c r="B179" s="227"/>
      <c r="C179" s="227"/>
      <c r="D179" s="227"/>
      <c r="E179" s="227"/>
      <c r="F179" s="227"/>
      <c r="G179" s="227"/>
      <c r="H179" s="227"/>
      <c r="I179" s="227"/>
      <c r="J179" s="227"/>
      <c r="K179" s="227"/>
      <c r="L179" s="227"/>
      <c r="M179" s="227"/>
      <c r="N179" s="227"/>
      <c r="O179" s="227"/>
      <c r="P179" s="227"/>
      <c r="Q179" s="227"/>
      <c r="R179" s="227"/>
      <c r="S179" s="227"/>
    </row>
    <row r="188" spans="1:21">
      <c r="B188" s="227"/>
      <c r="C188" s="227"/>
      <c r="D188" s="227"/>
      <c r="E188" s="227"/>
      <c r="F188" s="227"/>
      <c r="G188" s="227"/>
      <c r="H188" s="227"/>
      <c r="I188" s="227"/>
      <c r="J188" s="227"/>
      <c r="K188" s="227"/>
      <c r="L188" s="227"/>
      <c r="M188" s="227"/>
      <c r="N188" s="227"/>
      <c r="O188" s="227"/>
      <c r="P188" s="227"/>
      <c r="Q188" s="227"/>
      <c r="R188" s="227"/>
      <c r="S188" s="227"/>
    </row>
    <row r="189" spans="1:21">
      <c r="B189" s="227"/>
      <c r="C189" s="227"/>
      <c r="D189" s="227"/>
      <c r="E189" s="227"/>
      <c r="F189" s="227"/>
      <c r="G189" s="227"/>
      <c r="H189" s="227"/>
      <c r="I189" s="227"/>
      <c r="J189" s="227"/>
      <c r="K189" s="227"/>
      <c r="L189" s="227"/>
      <c r="M189" s="227"/>
      <c r="N189" s="227"/>
      <c r="O189" s="227"/>
      <c r="P189" s="227"/>
      <c r="Q189" s="227"/>
      <c r="R189" s="227"/>
      <c r="S189" s="227"/>
    </row>
    <row r="190" spans="1:21">
      <c r="B190" s="227"/>
      <c r="C190" s="227"/>
      <c r="D190" s="227"/>
      <c r="E190" s="227"/>
      <c r="F190" s="227"/>
      <c r="G190" s="227"/>
      <c r="H190" s="227"/>
      <c r="I190" s="227"/>
      <c r="J190" s="227"/>
      <c r="K190" s="227"/>
      <c r="L190" s="227"/>
      <c r="M190" s="227"/>
      <c r="N190" s="227"/>
      <c r="O190" s="227"/>
      <c r="P190" s="227"/>
      <c r="Q190" s="227"/>
      <c r="R190" s="227"/>
      <c r="S190" s="227"/>
    </row>
  </sheetData>
  <mergeCells count="2">
    <mergeCell ref="U3:U5"/>
    <mergeCell ref="A1:U1"/>
  </mergeCells>
  <phoneticPr fontId="12" type="noConversion"/>
  <printOptions horizontalCentered="1"/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2016-05-31T08:01:45Z</cp:lastPrinted>
  <dcterms:created xsi:type="dcterms:W3CDTF">2015-03-05T07:20:42Z</dcterms:created>
  <dcterms:modified xsi:type="dcterms:W3CDTF">2016-05-31T08:49:23Z</dcterms:modified>
</cp:coreProperties>
</file>