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020" yWindow="1350" windowWidth="44400" windowHeight="12795"/>
  </bookViews>
  <sheets>
    <sheet name="최종" sheetId="4" r:id="rId1"/>
    <sheet name="Sheet3 (3)" sheetId="7" r:id="rId2"/>
    <sheet name="Sheet1" sheetId="5" r:id="rId3"/>
  </sheets>
  <definedNames>
    <definedName name="_xlnm.Print_Area" localSheetId="1">'Sheet3 (3)'!$A$1:$AT$73</definedName>
    <definedName name="_xlnm.Print_Area" localSheetId="0">최종!$A$1:$AT$99</definedName>
  </definedNames>
  <calcPr calcId="145621"/>
</workbook>
</file>

<file path=xl/calcChain.xml><?xml version="1.0" encoding="utf-8"?>
<calcChain xmlns="http://schemas.openxmlformats.org/spreadsheetml/2006/main">
  <c r="M97" i="4" l="1"/>
  <c r="L97" i="4"/>
  <c r="K97" i="4"/>
  <c r="H98" i="4" l="1"/>
  <c r="H99" i="4" s="1"/>
  <c r="I98" i="4"/>
  <c r="I99" i="4" s="1"/>
  <c r="J98" i="4"/>
  <c r="J99" i="4"/>
  <c r="E98" i="4" l="1"/>
  <c r="E99" i="4" s="1"/>
  <c r="F98" i="4"/>
  <c r="F99" i="4" s="1"/>
  <c r="G98" i="4"/>
  <c r="G99" i="4" s="1"/>
  <c r="D98" i="4" l="1"/>
  <c r="D99" i="4" s="1"/>
  <c r="C98" i="4"/>
  <c r="C99" i="4" s="1"/>
  <c r="B98" i="4"/>
  <c r="B99" i="4" s="1"/>
  <c r="AO96" i="4"/>
  <c r="AN96" i="4"/>
  <c r="AL96" i="4"/>
  <c r="AO95" i="4"/>
  <c r="AN95" i="4"/>
  <c r="AL95" i="4"/>
  <c r="AO94" i="4"/>
  <c r="AN94" i="4"/>
  <c r="AL94" i="4"/>
  <c r="AO93" i="4"/>
  <c r="AN93" i="4"/>
  <c r="AL93" i="4"/>
  <c r="AO92" i="4"/>
  <c r="AN92" i="4"/>
  <c r="AL92" i="4"/>
  <c r="AO91" i="4"/>
  <c r="AN91" i="4"/>
  <c r="AL91" i="4"/>
  <c r="AO90" i="4"/>
  <c r="AN90" i="4"/>
  <c r="AL90" i="4"/>
  <c r="AO89" i="4"/>
  <c r="AN89" i="4"/>
  <c r="AL89" i="4"/>
  <c r="AO88" i="4"/>
  <c r="AN88" i="4"/>
  <c r="AL88" i="4"/>
  <c r="AO87" i="4"/>
  <c r="AN87" i="4"/>
  <c r="AL87" i="4"/>
  <c r="AO86" i="4"/>
  <c r="AN86" i="4"/>
  <c r="AL86" i="4"/>
  <c r="AO85" i="4"/>
  <c r="AN85" i="4"/>
  <c r="AL85" i="4"/>
  <c r="AO84" i="4"/>
  <c r="AN84" i="4"/>
  <c r="AL84" i="4"/>
  <c r="AO83" i="4"/>
  <c r="AN83" i="4"/>
  <c r="AL83" i="4"/>
  <c r="AO82" i="4"/>
  <c r="AN82" i="4"/>
  <c r="AL82" i="4"/>
  <c r="AO81" i="4"/>
  <c r="AN81" i="4"/>
  <c r="AL81" i="4"/>
  <c r="AO80" i="4"/>
  <c r="AN80" i="4"/>
  <c r="AL80" i="4"/>
  <c r="AN97" i="4" l="1"/>
  <c r="AO97" i="4"/>
  <c r="AL98" i="4"/>
  <c r="AL97" i="4"/>
  <c r="AN98" i="4"/>
  <c r="AO98" i="4"/>
  <c r="AA72" i="4"/>
  <c r="AA73" i="4" s="1"/>
  <c r="AB72" i="4"/>
  <c r="AB73" i="4"/>
  <c r="Z72" i="4"/>
  <c r="Z73" i="4" s="1"/>
  <c r="AN99" i="4" l="1"/>
  <c r="AO99" i="4"/>
  <c r="AL99" i="4"/>
  <c r="AK72" i="4"/>
  <c r="AK73" i="4" s="1"/>
  <c r="AJ72" i="4"/>
  <c r="AJ73" i="4" s="1"/>
  <c r="AI72" i="4"/>
  <c r="AI73" i="4" s="1"/>
  <c r="AH72" i="4"/>
  <c r="AH73" i="4" s="1"/>
  <c r="AG72" i="4"/>
  <c r="AG73" i="4" s="1"/>
  <c r="AF72" i="4"/>
  <c r="AF73" i="4" s="1"/>
  <c r="AE72" i="4"/>
  <c r="AE73" i="4" s="1"/>
  <c r="AD72" i="4"/>
  <c r="AD73" i="4" s="1"/>
  <c r="AC72" i="4"/>
  <c r="AC73" i="4" s="1"/>
  <c r="Y72" i="4"/>
  <c r="Y73" i="4" s="1"/>
  <c r="X72" i="4"/>
  <c r="X73" i="4" s="1"/>
  <c r="W72" i="4"/>
  <c r="W73" i="4" s="1"/>
  <c r="V72" i="4"/>
  <c r="V73" i="4" s="1"/>
  <c r="U72" i="4"/>
  <c r="U73" i="4" s="1"/>
  <c r="T72" i="4"/>
  <c r="T73" i="4" s="1"/>
  <c r="S72" i="4"/>
  <c r="S73" i="4" s="1"/>
  <c r="R72" i="4"/>
  <c r="R73" i="4" s="1"/>
  <c r="Q72" i="4"/>
  <c r="Q73" i="4" s="1"/>
  <c r="P72" i="4"/>
  <c r="P73" i="4" s="1"/>
  <c r="O72" i="4"/>
  <c r="O73" i="4" s="1"/>
  <c r="N72" i="4"/>
  <c r="N73" i="4" s="1"/>
  <c r="M72" i="4"/>
  <c r="M73" i="4" s="1"/>
  <c r="L72" i="4"/>
  <c r="L73" i="4" s="1"/>
  <c r="K72" i="4"/>
  <c r="K73" i="4" s="1"/>
  <c r="J72" i="4"/>
  <c r="J73" i="4" s="1"/>
  <c r="I72" i="4"/>
  <c r="I73" i="4" s="1"/>
  <c r="H72" i="4"/>
  <c r="H73" i="4" s="1"/>
  <c r="G72" i="4"/>
  <c r="G73" i="4" s="1"/>
  <c r="F72" i="4"/>
  <c r="F73" i="4" s="1"/>
  <c r="E72" i="4"/>
  <c r="E73" i="4" s="1"/>
  <c r="D72" i="4"/>
  <c r="D73" i="4" s="1"/>
  <c r="C72" i="4"/>
  <c r="C73" i="4" s="1"/>
  <c r="B72" i="4"/>
  <c r="B73" i="4" s="1"/>
  <c r="AO70" i="4"/>
  <c r="AN70" i="4"/>
  <c r="AL70" i="4"/>
  <c r="AO69" i="4"/>
  <c r="AN69" i="4"/>
  <c r="AL69" i="4"/>
  <c r="AO68" i="4"/>
  <c r="AN68" i="4"/>
  <c r="AL68" i="4"/>
  <c r="AO67" i="4"/>
  <c r="AN67" i="4"/>
  <c r="AL67" i="4"/>
  <c r="AO66" i="4"/>
  <c r="AN66" i="4"/>
  <c r="AL66" i="4"/>
  <c r="AO65" i="4"/>
  <c r="AN65" i="4"/>
  <c r="AL65" i="4"/>
  <c r="AO64" i="4"/>
  <c r="AN64" i="4"/>
  <c r="AL64" i="4"/>
  <c r="AO63" i="4"/>
  <c r="AN63" i="4"/>
  <c r="AL63" i="4"/>
  <c r="AO62" i="4"/>
  <c r="AN62" i="4"/>
  <c r="AL62" i="4"/>
  <c r="AO61" i="4"/>
  <c r="AN61" i="4"/>
  <c r="AL61" i="4"/>
  <c r="AO60" i="4"/>
  <c r="AN60" i="4"/>
  <c r="AL60" i="4"/>
  <c r="AO59" i="4"/>
  <c r="AN59" i="4"/>
  <c r="AL59" i="4"/>
  <c r="AO58" i="4"/>
  <c r="AN58" i="4"/>
  <c r="AL58" i="4"/>
  <c r="AO57" i="4"/>
  <c r="AN57" i="4"/>
  <c r="AL57" i="4"/>
  <c r="AO56" i="4"/>
  <c r="AN56" i="4"/>
  <c r="AL56" i="4"/>
  <c r="AO55" i="4"/>
  <c r="AN55" i="4"/>
  <c r="AL55" i="4"/>
  <c r="AO54" i="4"/>
  <c r="AN54" i="4"/>
  <c r="AL54" i="4"/>
  <c r="AL72" i="4" l="1"/>
  <c r="AN72" i="4"/>
  <c r="AO72" i="4"/>
  <c r="AO71" i="4"/>
  <c r="AL71" i="4"/>
  <c r="AN71" i="4"/>
  <c r="P47" i="4"/>
  <c r="AN73" i="4" l="1"/>
  <c r="AO73" i="4"/>
  <c r="AL73" i="4"/>
  <c r="C47" i="4"/>
  <c r="C48" i="4" s="1"/>
  <c r="D47" i="4"/>
  <c r="D48" i="4" s="1"/>
  <c r="E47" i="4"/>
  <c r="E48" i="4" s="1"/>
  <c r="F47" i="4"/>
  <c r="F48" i="4" s="1"/>
  <c r="G47" i="4"/>
  <c r="G48" i="4" s="1"/>
  <c r="H47" i="4"/>
  <c r="I47" i="4"/>
  <c r="I48" i="4" s="1"/>
  <c r="J47" i="4"/>
  <c r="K47" i="4"/>
  <c r="K48" i="4" s="1"/>
  <c r="L47" i="4"/>
  <c r="L48" i="4" s="1"/>
  <c r="M47" i="4"/>
  <c r="M48" i="4" s="1"/>
  <c r="N47" i="4"/>
  <c r="N48" i="4" s="1"/>
  <c r="O47" i="4"/>
  <c r="O48" i="4" s="1"/>
  <c r="P48" i="4"/>
  <c r="Q47" i="4"/>
  <c r="Q48" i="4" s="1"/>
  <c r="R47" i="4"/>
  <c r="R48" i="4" s="1"/>
  <c r="S47" i="4"/>
  <c r="S48" i="4" s="1"/>
  <c r="T47" i="4"/>
  <c r="T48" i="4" s="1"/>
  <c r="U47" i="4"/>
  <c r="U48" i="4" s="1"/>
  <c r="V47" i="4"/>
  <c r="V48" i="4" s="1"/>
  <c r="W47" i="4"/>
  <c r="W48" i="4" s="1"/>
  <c r="X47" i="4"/>
  <c r="X48" i="4" s="1"/>
  <c r="Y47" i="4"/>
  <c r="Y48" i="4" s="1"/>
  <c r="Z47" i="4"/>
  <c r="Z48" i="4" s="1"/>
  <c r="AA47" i="4"/>
  <c r="AB47" i="4"/>
  <c r="AB48" i="4" s="1"/>
  <c r="AC47" i="4"/>
  <c r="AC48" i="4" s="1"/>
  <c r="AD47" i="4"/>
  <c r="AD48" i="4" s="1"/>
  <c r="AE47" i="4"/>
  <c r="AE48" i="4" s="1"/>
  <c r="AF47" i="4"/>
  <c r="AF48" i="4" s="1"/>
  <c r="AG47" i="4"/>
  <c r="AG48" i="4" s="1"/>
  <c r="AH47" i="4"/>
  <c r="AH48" i="4" s="1"/>
  <c r="AI47" i="4"/>
  <c r="AI48" i="4" s="1"/>
  <c r="AJ47" i="4"/>
  <c r="AJ48" i="4" s="1"/>
  <c r="AK47" i="4"/>
  <c r="AK48" i="4" s="1"/>
  <c r="H48" i="4"/>
  <c r="J48" i="4"/>
  <c r="AA48" i="4"/>
  <c r="B47" i="4"/>
  <c r="B48" i="4" s="1"/>
  <c r="AN29" i="4" l="1"/>
  <c r="AL6" i="7" l="1"/>
  <c r="E32" i="7"/>
  <c r="E34" i="7" s="1"/>
  <c r="AL50" i="7"/>
  <c r="AL49" i="7"/>
  <c r="AL48" i="7"/>
  <c r="AL47" i="7"/>
  <c r="AL46" i="7"/>
  <c r="AL45" i="7"/>
  <c r="AL44" i="7"/>
  <c r="AL43" i="7"/>
  <c r="AL42" i="7"/>
  <c r="AL41" i="7"/>
  <c r="AL40" i="7"/>
  <c r="AL39" i="7"/>
  <c r="AL38" i="7"/>
  <c r="AL37" i="7"/>
  <c r="AL36" i="7"/>
  <c r="AL35" i="7"/>
  <c r="AL33" i="7"/>
  <c r="AP33" i="7" s="1"/>
  <c r="AL31" i="7"/>
  <c r="AN33" i="7"/>
  <c r="AQ33" i="7" s="1"/>
  <c r="AO33" i="7"/>
  <c r="AR33" i="7" s="1"/>
  <c r="AN35" i="7"/>
  <c r="AO35" i="7"/>
  <c r="AN36" i="7"/>
  <c r="AO36" i="7"/>
  <c r="AN37" i="7"/>
  <c r="AO37" i="7"/>
  <c r="AN38" i="7"/>
  <c r="AO38" i="7"/>
  <c r="AN39" i="7"/>
  <c r="AO39" i="7"/>
  <c r="AN40" i="7"/>
  <c r="AO40" i="7"/>
  <c r="AN41" i="7"/>
  <c r="AO41" i="7"/>
  <c r="AN42" i="7"/>
  <c r="AO42" i="7"/>
  <c r="AN43" i="7"/>
  <c r="AO43" i="7"/>
  <c r="AN44" i="7"/>
  <c r="AO44" i="7"/>
  <c r="AN45" i="7"/>
  <c r="AO45" i="7"/>
  <c r="AN46" i="7"/>
  <c r="AO46" i="7"/>
  <c r="AN47" i="7"/>
  <c r="AO47" i="7"/>
  <c r="AN48" i="7"/>
  <c r="AO48" i="7"/>
  <c r="AN49" i="7"/>
  <c r="AO49" i="7"/>
  <c r="AN50" i="7"/>
  <c r="AO50" i="7"/>
  <c r="AO31" i="7"/>
  <c r="AR31" i="7" s="1"/>
  <c r="AN31" i="7"/>
  <c r="AQ31" i="7" s="1"/>
  <c r="AK32" i="7"/>
  <c r="AK34" i="7" s="1"/>
  <c r="AJ32" i="7"/>
  <c r="AJ34" i="7" s="1"/>
  <c r="AI32" i="7"/>
  <c r="AI34" i="7" s="1"/>
  <c r="AH32" i="7"/>
  <c r="AH34" i="7" s="1"/>
  <c r="AG32" i="7"/>
  <c r="AG34" i="7" s="1"/>
  <c r="AF32" i="7"/>
  <c r="AF34" i="7" s="1"/>
  <c r="AE32" i="7"/>
  <c r="AE34" i="7" s="1"/>
  <c r="AD32" i="7"/>
  <c r="AD34" i="7" s="1"/>
  <c r="AC32" i="7"/>
  <c r="AC34" i="7" s="1"/>
  <c r="AB32" i="7"/>
  <c r="AB34" i="7" s="1"/>
  <c r="AA32" i="7"/>
  <c r="AA34" i="7" s="1"/>
  <c r="Z32" i="7"/>
  <c r="Z34" i="7" s="1"/>
  <c r="Y32" i="7"/>
  <c r="Y34" i="7" s="1"/>
  <c r="X32" i="7"/>
  <c r="X34" i="7" s="1"/>
  <c r="W32" i="7"/>
  <c r="W34" i="7" s="1"/>
  <c r="V32" i="7"/>
  <c r="V34" i="7" s="1"/>
  <c r="U32" i="7"/>
  <c r="U34" i="7" s="1"/>
  <c r="T32" i="7"/>
  <c r="T34" i="7" s="1"/>
  <c r="S32" i="7"/>
  <c r="S34" i="7" s="1"/>
  <c r="R32" i="7"/>
  <c r="R34" i="7" s="1"/>
  <c r="Q32" i="7"/>
  <c r="Q34" i="7" s="1"/>
  <c r="P32" i="7"/>
  <c r="P34" i="7" s="1"/>
  <c r="O32" i="7"/>
  <c r="O34" i="7" s="1"/>
  <c r="N32" i="7"/>
  <c r="N34" i="7" s="1"/>
  <c r="M32" i="7"/>
  <c r="M34" i="7" s="1"/>
  <c r="L32" i="7"/>
  <c r="L34" i="7" s="1"/>
  <c r="K32" i="7"/>
  <c r="K34" i="7" s="1"/>
  <c r="J32" i="7"/>
  <c r="J34" i="7" s="1"/>
  <c r="I32" i="7"/>
  <c r="I34" i="7" s="1"/>
  <c r="H32" i="7"/>
  <c r="H34" i="7" s="1"/>
  <c r="G32" i="7"/>
  <c r="G34" i="7" s="1"/>
  <c r="F32" i="7"/>
  <c r="F34" i="7" s="1"/>
  <c r="D32" i="7"/>
  <c r="AO32" i="7" s="1"/>
  <c r="C32" i="7"/>
  <c r="C34" i="7" s="1"/>
  <c r="B32" i="7"/>
  <c r="B34" i="7" s="1"/>
  <c r="AL34" i="7" s="1"/>
  <c r="D34" i="7" l="1"/>
  <c r="AO34" i="7" s="1"/>
  <c r="AL32" i="7"/>
  <c r="AM32" i="7" s="1"/>
  <c r="AN34" i="7"/>
  <c r="AN32" i="7"/>
  <c r="AM47" i="7"/>
  <c r="AM33" i="7"/>
  <c r="AM41" i="7"/>
  <c r="AM40" i="7"/>
  <c r="AM49" i="7"/>
  <c r="AP31" i="7"/>
  <c r="AM36" i="7"/>
  <c r="AM44" i="7"/>
  <c r="AM37" i="7"/>
  <c r="AM48" i="7"/>
  <c r="AM34" i="7"/>
  <c r="AM38" i="7"/>
  <c r="AM42" i="7"/>
  <c r="AM46" i="7"/>
  <c r="AM50" i="7"/>
  <c r="AM45" i="7"/>
  <c r="AM31" i="7"/>
  <c r="AM35" i="7"/>
  <c r="AM39" i="7"/>
  <c r="AM43" i="7"/>
  <c r="AO6" i="7"/>
  <c r="AO8" i="7" s="1"/>
  <c r="AN6" i="7"/>
  <c r="AN8" i="7" s="1"/>
  <c r="AM6" i="7"/>
  <c r="AM8" i="7" s="1"/>
  <c r="AL8" i="7"/>
  <c r="AK6" i="7"/>
  <c r="AK8" i="7" s="1"/>
  <c r="AJ6" i="7"/>
  <c r="AJ8" i="7" s="1"/>
  <c r="AI6" i="7"/>
  <c r="AI8" i="7" s="1"/>
  <c r="AH6" i="7"/>
  <c r="AH8" i="7" s="1"/>
  <c r="AG6" i="7"/>
  <c r="AG8" i="7" s="1"/>
  <c r="AF6" i="7"/>
  <c r="AF8" i="7" s="1"/>
  <c r="AE6" i="7"/>
  <c r="AE8" i="7" s="1"/>
  <c r="AD6" i="7"/>
  <c r="AD8" i="7" s="1"/>
  <c r="AC6" i="7"/>
  <c r="AC8" i="7" s="1"/>
  <c r="AB6" i="7"/>
  <c r="AB8" i="7" s="1"/>
  <c r="AA6" i="7"/>
  <c r="AA8" i="7" s="1"/>
  <c r="Z6" i="7"/>
  <c r="Z8" i="7" s="1"/>
  <c r="Y6" i="7"/>
  <c r="Y8" i="7" s="1"/>
  <c r="X6" i="7"/>
  <c r="X8" i="7" s="1"/>
  <c r="W6" i="7"/>
  <c r="W8" i="7" s="1"/>
  <c r="V6" i="7"/>
  <c r="V8" i="7" s="1"/>
  <c r="U6" i="7"/>
  <c r="U8" i="7" s="1"/>
  <c r="T6" i="7"/>
  <c r="T8" i="7" s="1"/>
  <c r="S6" i="7"/>
  <c r="S8" i="7" s="1"/>
  <c r="R6" i="7"/>
  <c r="R8" i="7" s="1"/>
  <c r="Q6" i="7"/>
  <c r="Q8" i="7" s="1"/>
  <c r="P6" i="7"/>
  <c r="P8" i="7" s="1"/>
  <c r="O6" i="7"/>
  <c r="O8" i="7" s="1"/>
  <c r="N6" i="7"/>
  <c r="N8" i="7" s="1"/>
  <c r="M6" i="7"/>
  <c r="M8" i="7" s="1"/>
  <c r="L6" i="7"/>
  <c r="L8" i="7" s="1"/>
  <c r="K6" i="7"/>
  <c r="K8" i="7" s="1"/>
  <c r="J6" i="7"/>
  <c r="J8" i="7" s="1"/>
  <c r="I6" i="7"/>
  <c r="I8" i="7" s="1"/>
  <c r="H6" i="7"/>
  <c r="H8" i="7" s="1"/>
  <c r="G6" i="7"/>
  <c r="G8" i="7" s="1"/>
  <c r="F6" i="7"/>
  <c r="F8" i="7" s="1"/>
  <c r="E6" i="7"/>
  <c r="E8" i="7" s="1"/>
  <c r="D6" i="7"/>
  <c r="D8" i="7" s="1"/>
  <c r="AR34" i="7" s="1"/>
  <c r="C6" i="7"/>
  <c r="C8" i="7" s="1"/>
  <c r="B6" i="7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AL29" i="4"/>
  <c r="B8" i="7" l="1"/>
  <c r="AP34" i="7" s="1"/>
  <c r="AP6" i="7"/>
  <c r="AQ34" i="7"/>
  <c r="AR32" i="7"/>
  <c r="AP32" i="7"/>
  <c r="AQ32" i="7"/>
  <c r="AO45" i="4"/>
  <c r="AN45" i="4"/>
  <c r="AL45" i="4"/>
  <c r="AO44" i="4"/>
  <c r="AN44" i="4"/>
  <c r="AL44" i="4"/>
  <c r="AO43" i="4"/>
  <c r="AN43" i="4"/>
  <c r="AL43" i="4"/>
  <c r="AO42" i="4"/>
  <c r="AN42" i="4"/>
  <c r="AL42" i="4"/>
  <c r="AO41" i="4"/>
  <c r="AN41" i="4"/>
  <c r="AL41" i="4"/>
  <c r="AO40" i="4"/>
  <c r="AN40" i="4"/>
  <c r="AL40" i="4"/>
  <c r="AO39" i="4"/>
  <c r="AN39" i="4"/>
  <c r="AL39" i="4"/>
  <c r="AO38" i="4"/>
  <c r="AN38" i="4"/>
  <c r="AL38" i="4"/>
  <c r="AO37" i="4"/>
  <c r="AN37" i="4"/>
  <c r="AL37" i="4"/>
  <c r="AO36" i="4"/>
  <c r="AN36" i="4"/>
  <c r="AL36" i="4"/>
  <c r="AO35" i="4"/>
  <c r="AN35" i="4"/>
  <c r="AL35" i="4"/>
  <c r="AO34" i="4"/>
  <c r="AN34" i="4"/>
  <c r="AL34" i="4"/>
  <c r="AO33" i="4"/>
  <c r="AN33" i="4"/>
  <c r="AL33" i="4"/>
  <c r="AO32" i="4"/>
  <c r="AN32" i="4"/>
  <c r="AL32" i="4"/>
  <c r="AO31" i="4"/>
  <c r="AN31" i="4"/>
  <c r="AL31" i="4"/>
  <c r="AO30" i="4"/>
  <c r="AN30" i="4"/>
  <c r="AL30" i="4"/>
  <c r="AO29" i="4"/>
  <c r="AL47" i="4" l="1"/>
  <c r="AN47" i="4"/>
  <c r="AO47" i="4"/>
  <c r="AN46" i="4"/>
  <c r="AO46" i="4"/>
  <c r="AL46" i="4"/>
  <c r="AM84" i="4" l="1"/>
  <c r="AM94" i="4"/>
  <c r="AM93" i="4"/>
  <c r="AM83" i="4"/>
  <c r="AM85" i="4"/>
  <c r="AM82" i="4"/>
  <c r="AM81" i="4"/>
  <c r="AM88" i="4"/>
  <c r="AM87" i="4"/>
  <c r="AM80" i="4"/>
  <c r="AM86" i="4"/>
  <c r="AM92" i="4"/>
  <c r="AM91" i="4"/>
  <c r="AM90" i="4"/>
  <c r="AM89" i="4"/>
  <c r="AM96" i="4"/>
  <c r="AM95" i="4"/>
  <c r="AM98" i="4"/>
  <c r="AM97" i="4"/>
  <c r="AM99" i="4"/>
  <c r="AM61" i="4"/>
  <c r="AM62" i="4"/>
  <c r="AM68" i="4"/>
  <c r="AM59" i="4"/>
  <c r="AM65" i="4"/>
  <c r="AM56" i="4"/>
  <c r="AM58" i="4"/>
  <c r="AM63" i="4"/>
  <c r="AM70" i="4"/>
  <c r="AM69" i="4"/>
  <c r="AM60" i="4"/>
  <c r="AM66" i="4"/>
  <c r="AM67" i="4"/>
  <c r="AM57" i="4"/>
  <c r="AM72" i="4"/>
  <c r="AM64" i="4"/>
  <c r="AM55" i="4"/>
  <c r="AM54" i="4"/>
  <c r="AM71" i="4"/>
  <c r="AM73" i="4"/>
  <c r="AM47" i="4"/>
  <c r="AN48" i="4"/>
  <c r="AM43" i="4"/>
  <c r="AL48" i="4"/>
  <c r="AM48" i="4" s="1"/>
  <c r="AO48" i="4"/>
  <c r="AM34" i="4"/>
  <c r="AM32" i="4"/>
  <c r="AM30" i="4"/>
  <c r="AM33" i="4"/>
  <c r="AM45" i="4"/>
  <c r="AM29" i="4"/>
  <c r="AM46" i="4"/>
  <c r="AM36" i="4"/>
  <c r="AM40" i="4"/>
  <c r="AM44" i="4"/>
  <c r="AM41" i="4"/>
  <c r="AM42" i="4"/>
  <c r="AM39" i="4"/>
  <c r="AM35" i="4"/>
  <c r="AM37" i="4"/>
  <c r="AM38" i="4"/>
  <c r="AM31" i="4"/>
  <c r="AN6" i="4"/>
  <c r="AN7" i="4"/>
  <c r="AN8" i="4"/>
  <c r="AN9" i="4"/>
  <c r="AN10" i="4"/>
  <c r="AN11" i="4"/>
  <c r="AN12" i="4"/>
  <c r="AN13" i="4"/>
  <c r="AN14" i="4"/>
  <c r="AN15" i="4"/>
  <c r="AN16" i="4"/>
  <c r="AN17" i="4"/>
  <c r="AN18" i="4"/>
  <c r="AN19" i="4"/>
  <c r="AN20" i="4"/>
  <c r="AN21" i="4"/>
  <c r="AO6" i="4"/>
  <c r="AO7" i="4"/>
  <c r="AO8" i="4"/>
  <c r="AO9" i="4"/>
  <c r="AO10" i="4"/>
  <c r="AO11" i="4"/>
  <c r="AO12" i="4"/>
  <c r="AO13" i="4"/>
  <c r="AO14" i="4"/>
  <c r="AO15" i="4"/>
  <c r="AO16" i="4"/>
  <c r="AO17" i="4"/>
  <c r="AO18" i="4"/>
  <c r="AO19" i="4"/>
  <c r="AO20" i="4"/>
  <c r="AO21" i="4"/>
  <c r="AO5" i="4"/>
  <c r="AN5" i="4"/>
  <c r="AK22" i="4"/>
  <c r="AJ22" i="4"/>
  <c r="AI22" i="4"/>
  <c r="AE22" i="4"/>
  <c r="AD22" i="4"/>
  <c r="AC22" i="4"/>
  <c r="S22" i="4"/>
  <c r="R22" i="4"/>
  <c r="Q22" i="4"/>
  <c r="P22" i="4"/>
  <c r="O22" i="4"/>
  <c r="N22" i="4"/>
  <c r="M22" i="4"/>
  <c r="L22" i="4"/>
  <c r="K22" i="4"/>
  <c r="B22" i="4"/>
  <c r="B21" i="4"/>
  <c r="AL21" i="4" s="1"/>
  <c r="B20" i="4"/>
  <c r="AL20" i="4" s="1"/>
  <c r="B19" i="4"/>
  <c r="AL19" i="4" s="1"/>
  <c r="B18" i="4"/>
  <c r="AL18" i="4" s="1"/>
  <c r="B17" i="4"/>
  <c r="AL17" i="4" s="1"/>
  <c r="B16" i="4"/>
  <c r="AL16" i="4" s="1"/>
  <c r="B15" i="4"/>
  <c r="AL15" i="4" s="1"/>
  <c r="B14" i="4"/>
  <c r="AL14" i="4" s="1"/>
  <c r="B13" i="4"/>
  <c r="AL13" i="4" s="1"/>
  <c r="B12" i="4"/>
  <c r="AL12" i="4" s="1"/>
  <c r="B11" i="4"/>
  <c r="AL11" i="4" s="1"/>
  <c r="B10" i="4"/>
  <c r="AL10" i="4" s="1"/>
  <c r="B9" i="4"/>
  <c r="AL9" i="4" s="1"/>
  <c r="B8" i="4"/>
  <c r="AL8" i="4" s="1"/>
  <c r="B7" i="4"/>
  <c r="AL7" i="4" s="1"/>
  <c r="B6" i="4"/>
  <c r="AL6" i="4" s="1"/>
  <c r="B5" i="4"/>
  <c r="AL5" i="4" s="1"/>
  <c r="AN22" i="4" l="1"/>
  <c r="AO22" i="4"/>
  <c r="AL22" i="4"/>
  <c r="AM22" i="4" s="1"/>
  <c r="AM21" i="4" l="1"/>
  <c r="AM7" i="4"/>
  <c r="AM16" i="4"/>
  <c r="AM10" i="4"/>
  <c r="AM15" i="4"/>
  <c r="AM20" i="4"/>
  <c r="AM17" i="4"/>
  <c r="AM5" i="4"/>
  <c r="AM6" i="4"/>
  <c r="AM8" i="4"/>
  <c r="AM11" i="4"/>
  <c r="AM13" i="4"/>
  <c r="AM18" i="4"/>
  <c r="AM12" i="4"/>
  <c r="AM19" i="4"/>
  <c r="AM9" i="4"/>
  <c r="AM14" i="4"/>
</calcChain>
</file>

<file path=xl/sharedStrings.xml><?xml version="1.0" encoding="utf-8"?>
<sst xmlns="http://schemas.openxmlformats.org/spreadsheetml/2006/main" count="497" uniqueCount="57">
  <si>
    <t>민간</t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</si>
  <si>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</si>
  <si>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</si>
  <si>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</si>
  <si>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</si>
  <si>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</si>
  <si>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</si>
  <si>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</si>
  <si>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</si>
  <si>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</si>
  <si>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</si>
  <si>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</si>
  <si>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</si>
  <si>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</si>
  <si>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</si>
  <si>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</si>
  <si>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</si>
  <si>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</si>
  <si>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민간</t>
    <phoneticPr fontId="1" type="noConversion"/>
  </si>
  <si>
    <t>1월</t>
    <phoneticPr fontId="1" type="noConversion"/>
  </si>
  <si>
    <t>합계</t>
  </si>
  <si>
    <t>합계</t>
    <phoneticPr fontId="1" type="noConversion"/>
  </si>
  <si>
    <t xml:space="preserve">공공 </t>
  </si>
  <si>
    <t xml:space="preserve">공공 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</si>
  <si>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</si>
  <si>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</si>
  <si>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</si>
  <si>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</si>
  <si>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</si>
  <si>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합계</t>
    <phoneticPr fontId="1" type="noConversion"/>
  </si>
  <si>
    <t>누계</t>
    <phoneticPr fontId="1" type="noConversion"/>
  </si>
  <si>
    <t>공공</t>
    <phoneticPr fontId="1" type="noConversion"/>
  </si>
  <si>
    <t>비중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</si>
  <si>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</si>
  <si>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</si>
  <si>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</si>
  <si>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</si>
  <si>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</si>
  <si>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</si>
  <si>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2018년 국내건설공사 지역별, 발주유형별 실적현황</t>
    <phoneticPr fontId="1" type="noConversion"/>
  </si>
  <si>
    <t>구분</t>
    <phoneticPr fontId="1" type="noConversion"/>
  </si>
  <si>
    <t>2017년 국내건설공사 지역별, 발주유형별 실적현황(단위 : 억원)</t>
    <phoneticPr fontId="1" type="noConversion"/>
  </si>
  <si>
    <t>2016년</t>
    <phoneticPr fontId="1" type="noConversion"/>
  </si>
  <si>
    <t>1월</t>
    <phoneticPr fontId="1" type="noConversion"/>
  </si>
  <si>
    <t>2월 누계</t>
    <phoneticPr fontId="1" type="noConversion"/>
  </si>
  <si>
    <t>수도권</t>
    <phoneticPr fontId="1" type="noConversion"/>
  </si>
  <si>
    <t>지방</t>
    <phoneticPr fontId="1" type="noConversion"/>
  </si>
  <si>
    <t>수도권</t>
    <phoneticPr fontId="1" type="noConversion"/>
  </si>
  <si>
    <t>지방</t>
    <phoneticPr fontId="1" type="noConversion"/>
  </si>
  <si>
    <t>증감률</t>
    <phoneticPr fontId="1" type="noConversion"/>
  </si>
  <si>
    <t>합계</t>
    <phoneticPr fontId="1" type="noConversion"/>
  </si>
  <si>
    <t>수도권</t>
    <phoneticPr fontId="1" type="noConversion"/>
  </si>
  <si>
    <t>지방</t>
    <phoneticPr fontId="1" type="noConversion"/>
  </si>
  <si>
    <t>2019년 국내건설공사 지역별, 발주유형별 실적현황</t>
    <phoneticPr fontId="1" type="noConversion"/>
  </si>
  <si>
    <t>2018년 국내건설공사 지역별, 발주유형별 실적현황</t>
    <phoneticPr fontId="1" type="noConversion"/>
  </si>
  <si>
    <t>/</t>
    <phoneticPr fontId="1" type="noConversion"/>
  </si>
  <si>
    <t>2020년 국내건설공사 지역별, 발주유형별 실적현황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</si>
</sst>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76" formatCode="_-* #,##0.0_-;\-* #,##0.0_-;_-* &quot;-&quot;_-;_-@_-"/>
    <numFmt numFmtId="177" formatCode="_-* #,##0.0_-;\-* #,##0.0_-;_-* &quot;-&quot;??_-;_-@_-"/>
    <numFmt numFmtId="178" formatCode="#,##0_ "/>
    <numFmt numFmtId="179" formatCode="_(* #,##0_);_(* \(#,##0\);_(* &quot;-&quot;_);_(@_)"/>
  </numFmts>
  <fonts count="3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indexed="8"/>
      <name val="맑은 고딕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/>
      <top style="double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double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medium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8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8" applyNumberFormat="0" applyFill="0" applyAlignment="0" applyProtection="0">
      <alignment vertical="center"/>
    </xf>
    <xf numFmtId="0" fontId="10" fillId="0" borderId="59" applyNumberFormat="0" applyFill="0" applyAlignment="0" applyProtection="0">
      <alignment vertical="center"/>
    </xf>
    <xf numFmtId="0" fontId="11" fillId="0" borderId="6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9" borderId="61" applyNumberFormat="0" applyAlignment="0" applyProtection="0">
      <alignment vertical="center"/>
    </xf>
    <xf numFmtId="0" fontId="16" fillId="10" borderId="62" applyNumberFormat="0" applyAlignment="0" applyProtection="0">
      <alignment vertical="center"/>
    </xf>
    <xf numFmtId="0" fontId="17" fillId="10" borderId="61" applyNumberFormat="0" applyAlignment="0" applyProtection="0">
      <alignment vertical="center"/>
    </xf>
    <xf numFmtId="0" fontId="18" fillId="0" borderId="63" applyNumberFormat="0" applyFill="0" applyAlignment="0" applyProtection="0">
      <alignment vertical="center"/>
    </xf>
    <xf numFmtId="0" fontId="19" fillId="11" borderId="6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12" borderId="6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6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4" fillId="0" borderId="0">
      <alignment vertical="center"/>
    </xf>
    <xf numFmtId="179" fontId="2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6" fillId="0" borderId="0" applyFont="0" applyFill="0" applyBorder="0" applyAlignment="0" applyProtection="0"/>
    <xf numFmtId="179" fontId="2" fillId="0" borderId="0" applyFont="0" applyFill="0" applyBorder="0" applyAlignment="0" applyProtection="0">
      <alignment vertical="center"/>
    </xf>
    <xf numFmtId="179" fontId="26" fillId="0" borderId="0" applyFont="0" applyFill="0" applyBorder="0" applyAlignment="0" applyProtection="0">
      <alignment vertical="center"/>
    </xf>
    <xf numFmtId="179" fontId="26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/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/>
    <xf numFmtId="0" fontId="26" fillId="0" borderId="0"/>
    <xf numFmtId="0" fontId="28" fillId="0" borderId="0">
      <alignment vertical="center"/>
    </xf>
    <xf numFmtId="0" fontId="2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1" fontId="5" fillId="0" borderId="1" xfId="1" applyFont="1" applyBorder="1">
      <alignment vertical="center"/>
    </xf>
    <xf numFmtId="41" fontId="5" fillId="0" borderId="2" xfId="1" applyFont="1" applyBorder="1">
      <alignment vertical="center"/>
    </xf>
    <xf numFmtId="176" fontId="5" fillId="0" borderId="11" xfId="1" applyNumberFormat="1" applyFont="1" applyBorder="1">
      <alignment vertical="center"/>
    </xf>
    <xf numFmtId="41" fontId="5" fillId="0" borderId="3" xfId="1" applyFont="1" applyBorder="1">
      <alignment vertical="center"/>
    </xf>
    <xf numFmtId="0" fontId="6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41" fontId="5" fillId="0" borderId="4" xfId="1" applyFont="1" applyBorder="1">
      <alignment vertical="center"/>
    </xf>
    <xf numFmtId="41" fontId="5" fillId="0" borderId="9" xfId="1" applyFont="1" applyBorder="1">
      <alignment vertical="center"/>
    </xf>
    <xf numFmtId="176" fontId="5" fillId="0" borderId="12" xfId="1" applyNumberFormat="1" applyFont="1" applyBorder="1">
      <alignment vertical="center"/>
    </xf>
    <xf numFmtId="41" fontId="5" fillId="0" borderId="8" xfId="1" applyFont="1" applyBorder="1">
      <alignment vertical="center"/>
    </xf>
    <xf numFmtId="176" fontId="5" fillId="0" borderId="13" xfId="1" applyNumberFormat="1" applyFont="1" applyBorder="1">
      <alignment vertical="center"/>
    </xf>
    <xf numFmtId="41" fontId="5" fillId="0" borderId="14" xfId="0" applyNumberFormat="1" applyFont="1" applyBorder="1">
      <alignment vertical="center"/>
    </xf>
    <xf numFmtId="41" fontId="5" fillId="0" borderId="6" xfId="1" applyFont="1" applyBorder="1">
      <alignment vertical="center"/>
    </xf>
    <xf numFmtId="41" fontId="5" fillId="0" borderId="15" xfId="1" applyFont="1" applyBorder="1">
      <alignment vertical="center"/>
    </xf>
    <xf numFmtId="41" fontId="5" fillId="0" borderId="14" xfId="1" applyFont="1" applyBorder="1">
      <alignment vertical="center"/>
    </xf>
    <xf numFmtId="41" fontId="5" fillId="0" borderId="5" xfId="0" applyNumberFormat="1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1" fontId="5" fillId="0" borderId="20" xfId="1" applyFont="1" applyBorder="1">
      <alignment vertical="center"/>
    </xf>
    <xf numFmtId="41" fontId="5" fillId="0" borderId="21" xfId="1" applyFont="1" applyBorder="1">
      <alignment vertical="center"/>
    </xf>
    <xf numFmtId="41" fontId="5" fillId="0" borderId="22" xfId="1" applyFont="1" applyBorder="1">
      <alignment vertical="center"/>
    </xf>
    <xf numFmtId="0" fontId="4" fillId="2" borderId="25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41" fontId="5" fillId="0" borderId="28" xfId="1" applyFont="1" applyBorder="1">
      <alignment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41" fontId="5" fillId="0" borderId="31" xfId="1" applyFont="1" applyBorder="1">
      <alignment vertical="center"/>
    </xf>
    <xf numFmtId="41" fontId="5" fillId="0" borderId="32" xfId="1" applyFont="1" applyBorder="1">
      <alignment vertical="center"/>
    </xf>
    <xf numFmtId="41" fontId="5" fillId="0" borderId="33" xfId="1" applyFont="1" applyBorder="1">
      <alignment vertical="center"/>
    </xf>
    <xf numFmtId="41" fontId="5" fillId="0" borderId="34" xfId="1" applyFont="1" applyBorder="1">
      <alignment vertical="center"/>
    </xf>
    <xf numFmtId="41" fontId="5" fillId="0" borderId="35" xfId="1" applyFont="1" applyBorder="1">
      <alignment vertical="center"/>
    </xf>
    <xf numFmtId="41" fontId="5" fillId="0" borderId="36" xfId="1" applyFont="1" applyBorder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41" fontId="5" fillId="0" borderId="31" xfId="0" applyNumberFormat="1" applyFont="1" applyBorder="1">
      <alignment vertical="center"/>
    </xf>
    <xf numFmtId="41" fontId="5" fillId="0" borderId="33" xfId="0" applyNumberFormat="1" applyFont="1" applyBorder="1">
      <alignment vertical="center"/>
    </xf>
    <xf numFmtId="41" fontId="5" fillId="0" borderId="35" xfId="0" applyNumberFormat="1" applyFont="1" applyBorder="1">
      <alignment vertical="center"/>
    </xf>
    <xf numFmtId="41" fontId="5" fillId="0" borderId="39" xfId="1" applyFont="1" applyBorder="1">
      <alignment vertical="center"/>
    </xf>
    <xf numFmtId="41" fontId="5" fillId="0" borderId="40" xfId="1" applyFont="1" applyBorder="1">
      <alignment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5" fillId="0" borderId="42" xfId="1" applyFont="1" applyBorder="1">
      <alignment vertical="center"/>
    </xf>
    <xf numFmtId="0" fontId="6" fillId="4" borderId="27" xfId="0" applyFont="1" applyFill="1" applyBorder="1" applyAlignment="1">
      <alignment horizontal="center" vertical="center"/>
    </xf>
    <xf numFmtId="41" fontId="5" fillId="4" borderId="35" xfId="1" applyFont="1" applyFill="1" applyBorder="1">
      <alignment vertical="center"/>
    </xf>
    <xf numFmtId="41" fontId="5" fillId="4" borderId="21" xfId="1" applyFont="1" applyFill="1" applyBorder="1">
      <alignment vertical="center"/>
    </xf>
    <xf numFmtId="41" fontId="5" fillId="4" borderId="36" xfId="1" applyFont="1" applyFill="1" applyBorder="1">
      <alignment vertical="center"/>
    </xf>
    <xf numFmtId="41" fontId="5" fillId="4" borderId="28" xfId="1" applyFont="1" applyFill="1" applyBorder="1">
      <alignment vertical="center"/>
    </xf>
    <xf numFmtId="41" fontId="5" fillId="4" borderId="22" xfId="1" applyFont="1" applyFill="1" applyBorder="1">
      <alignment vertical="center"/>
    </xf>
    <xf numFmtId="41" fontId="5" fillId="4" borderId="35" xfId="0" applyNumberFormat="1" applyFont="1" applyFill="1" applyBorder="1">
      <alignment vertical="center"/>
    </xf>
    <xf numFmtId="176" fontId="5" fillId="4" borderId="13" xfId="1" applyNumberFormat="1" applyFont="1" applyFill="1" applyBorder="1">
      <alignment vertical="center"/>
    </xf>
    <xf numFmtId="41" fontId="5" fillId="4" borderId="40" xfId="1" applyFont="1" applyFill="1" applyBorder="1">
      <alignment vertical="center"/>
    </xf>
    <xf numFmtId="0" fontId="6" fillId="4" borderId="47" xfId="0" applyFont="1" applyFill="1" applyBorder="1" applyAlignment="1">
      <alignment horizontal="center" vertical="center"/>
    </xf>
    <xf numFmtId="41" fontId="5" fillId="4" borderId="46" xfId="1" applyFont="1" applyFill="1" applyBorder="1">
      <alignment vertical="center"/>
    </xf>
    <xf numFmtId="0" fontId="4" fillId="4" borderId="25" xfId="0" applyFont="1" applyFill="1" applyBorder="1" applyAlignment="1">
      <alignment horizontal="center" vertical="center"/>
    </xf>
    <xf numFmtId="41" fontId="5" fillId="4" borderId="31" xfId="1" applyFont="1" applyFill="1" applyBorder="1">
      <alignment vertical="center"/>
    </xf>
    <xf numFmtId="41" fontId="5" fillId="4" borderId="1" xfId="1" applyFont="1" applyFill="1" applyBorder="1">
      <alignment vertical="center"/>
    </xf>
    <xf numFmtId="41" fontId="5" fillId="4" borderId="32" xfId="1" applyFont="1" applyFill="1" applyBorder="1">
      <alignment vertical="center"/>
    </xf>
    <xf numFmtId="41" fontId="5" fillId="4" borderId="3" xfId="1" applyFont="1" applyFill="1" applyBorder="1">
      <alignment vertical="center"/>
    </xf>
    <xf numFmtId="41" fontId="5" fillId="4" borderId="2" xfId="1" applyFont="1" applyFill="1" applyBorder="1">
      <alignment vertical="center"/>
    </xf>
    <xf numFmtId="41" fontId="5" fillId="4" borderId="31" xfId="0" applyNumberFormat="1" applyFont="1" applyFill="1" applyBorder="1">
      <alignment vertical="center"/>
    </xf>
    <xf numFmtId="176" fontId="5" fillId="4" borderId="11" xfId="1" applyNumberFormat="1" applyFont="1" applyFill="1" applyBorder="1">
      <alignment vertical="center"/>
    </xf>
    <xf numFmtId="41" fontId="5" fillId="4" borderId="20" xfId="1" applyFont="1" applyFill="1" applyBorder="1">
      <alignment vertical="center"/>
    </xf>
    <xf numFmtId="43" fontId="0" fillId="0" borderId="0" xfId="0" applyNumberFormat="1">
      <alignment vertical="center"/>
    </xf>
    <xf numFmtId="0" fontId="6" fillId="4" borderId="42" xfId="0" applyFont="1" applyFill="1" applyBorder="1" applyAlignment="1">
      <alignment horizontal="center" vertical="center"/>
    </xf>
    <xf numFmtId="177" fontId="0" fillId="0" borderId="42" xfId="0" applyNumberFormat="1" applyBorder="1">
      <alignment vertical="center"/>
    </xf>
    <xf numFmtId="176" fontId="5" fillId="4" borderId="46" xfId="1" applyNumberFormat="1" applyFont="1" applyFill="1" applyBorder="1">
      <alignment vertical="center"/>
    </xf>
    <xf numFmtId="176" fontId="5" fillId="4" borderId="31" xfId="1" applyNumberFormat="1" applyFont="1" applyFill="1" applyBorder="1">
      <alignment vertical="center"/>
    </xf>
    <xf numFmtId="176" fontId="5" fillId="0" borderId="31" xfId="1" applyNumberFormat="1" applyFont="1" applyBorder="1">
      <alignment vertical="center"/>
    </xf>
    <xf numFmtId="43" fontId="6" fillId="0" borderId="0" xfId="0" applyNumberFormat="1" applyFont="1">
      <alignment vertical="center"/>
    </xf>
    <xf numFmtId="41" fontId="5" fillId="4" borderId="48" xfId="1" applyFont="1" applyFill="1" applyBorder="1">
      <alignment vertical="center"/>
    </xf>
    <xf numFmtId="41" fontId="5" fillId="4" borderId="49" xfId="1" applyFont="1" applyFill="1" applyBorder="1">
      <alignment vertical="center"/>
    </xf>
    <xf numFmtId="0" fontId="6" fillId="2" borderId="50" xfId="0" applyFont="1" applyFill="1" applyBorder="1" applyAlignment="1">
      <alignment horizontal="center" vertical="center"/>
    </xf>
    <xf numFmtId="41" fontId="5" fillId="0" borderId="51" xfId="1" applyFont="1" applyBorder="1">
      <alignment vertical="center"/>
    </xf>
    <xf numFmtId="41" fontId="5" fillId="0" borderId="52" xfId="1" applyFont="1" applyBorder="1">
      <alignment vertical="center"/>
    </xf>
    <xf numFmtId="41" fontId="5" fillId="0" borderId="53" xfId="1" applyFont="1" applyBorder="1">
      <alignment vertical="center"/>
    </xf>
    <xf numFmtId="41" fontId="5" fillId="0" borderId="54" xfId="1" applyFont="1" applyBorder="1">
      <alignment vertical="center"/>
    </xf>
    <xf numFmtId="41" fontId="5" fillId="0" borderId="55" xfId="1" applyFont="1" applyBorder="1">
      <alignment vertical="center"/>
    </xf>
    <xf numFmtId="41" fontId="5" fillId="0" borderId="51" xfId="0" applyNumberFormat="1" applyFont="1" applyBorder="1">
      <alignment vertical="center"/>
    </xf>
    <xf numFmtId="176" fontId="5" fillId="0" borderId="56" xfId="1" applyNumberFormat="1" applyFont="1" applyBorder="1">
      <alignment vertical="center"/>
    </xf>
    <xf numFmtId="41" fontId="5" fillId="0" borderId="57" xfId="1" applyFont="1" applyBorder="1">
      <alignment vertical="center"/>
    </xf>
    <xf numFmtId="0" fontId="6" fillId="4" borderId="45" xfId="0" applyFont="1" applyFill="1" applyBorder="1" applyAlignment="1">
      <alignment horizontal="center" vertical="center"/>
    </xf>
    <xf numFmtId="177" fontId="0" fillId="0" borderId="45" xfId="0" applyNumberFormat="1" applyBorder="1">
      <alignment vertical="center"/>
    </xf>
    <xf numFmtId="41" fontId="5" fillId="4" borderId="13" xfId="1" applyFont="1" applyFill="1" applyBorder="1">
      <alignment vertical="center"/>
    </xf>
    <xf numFmtId="176" fontId="5" fillId="0" borderId="51" xfId="1" applyNumberFormat="1" applyFont="1" applyBorder="1">
      <alignment vertical="center"/>
    </xf>
    <xf numFmtId="0" fontId="6" fillId="2" borderId="47" xfId="0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176" fontId="0" fillId="0" borderId="0" xfId="0" applyNumberFormat="1">
      <alignment vertical="center"/>
    </xf>
    <xf numFmtId="178" fontId="7" fillId="0" borderId="31" xfId="0" applyNumberFormat="1" applyFont="1" applyBorder="1">
      <alignment vertical="center"/>
    </xf>
    <xf numFmtId="178" fontId="7" fillId="0" borderId="1" xfId="0" applyNumberFormat="1" applyFont="1" applyBorder="1">
      <alignment vertical="center"/>
    </xf>
    <xf numFmtId="178" fontId="7" fillId="0" borderId="33" xfId="0" applyNumberFormat="1" applyFont="1" applyBorder="1">
      <alignment vertical="center"/>
    </xf>
    <xf numFmtId="178" fontId="7" fillId="0" borderId="4" xfId="0" applyNumberFormat="1" applyFont="1" applyBorder="1">
      <alignment vertical="center"/>
    </xf>
    <xf numFmtId="178" fontId="7" fillId="0" borderId="32" xfId="0" applyNumberFormat="1" applyFont="1" applyBorder="1">
      <alignment vertical="center"/>
    </xf>
    <xf numFmtId="178" fontId="7" fillId="0" borderId="34" xfId="0" applyNumberFormat="1" applyFont="1" applyBorder="1">
      <alignment vertical="center"/>
    </xf>
    <xf numFmtId="178" fontId="7" fillId="0" borderId="35" xfId="0" applyNumberFormat="1" applyFont="1" applyBorder="1">
      <alignment vertical="center"/>
    </xf>
    <xf numFmtId="178" fontId="7" fillId="0" borderId="21" xfId="0" applyNumberFormat="1" applyFont="1" applyBorder="1">
      <alignment vertical="center"/>
    </xf>
    <xf numFmtId="178" fontId="7" fillId="0" borderId="36" xfId="0" applyNumberFormat="1" applyFont="1" applyBorder="1">
      <alignment vertical="center"/>
    </xf>
    <xf numFmtId="0" fontId="0" fillId="0" borderId="0" xfId="0" quotePrefix="1">
      <alignment vertical="center"/>
    </xf>
    <xf numFmtId="41" fontId="7" fillId="0" borderId="68" xfId="1" applyFont="1" applyBorder="1">
      <alignment vertical="center"/>
    </xf>
    <xf numFmtId="41" fontId="7" fillId="0" borderId="31" xfId="1" applyFont="1" applyBorder="1">
      <alignment vertical="center"/>
    </xf>
    <xf numFmtId="41" fontId="7" fillId="0" borderId="67" xfId="1" applyFont="1" applyBorder="1">
      <alignment vertical="center"/>
    </xf>
    <xf numFmtId="41" fontId="7" fillId="0" borderId="1" xfId="1" applyFont="1" applyBorder="1">
      <alignment vertical="center"/>
    </xf>
    <xf numFmtId="41" fontId="7" fillId="0" borderId="32" xfId="1" applyFont="1" applyBorder="1">
      <alignment vertical="center"/>
    </xf>
    <xf numFmtId="41" fontId="7" fillId="0" borderId="33" xfId="1" applyFont="1" applyBorder="1">
      <alignment vertical="center"/>
    </xf>
    <xf numFmtId="41" fontId="7" fillId="0" borderId="4" xfId="1" applyFont="1" applyBorder="1">
      <alignment vertical="center"/>
    </xf>
    <xf numFmtId="41" fontId="7" fillId="0" borderId="69" xfId="1" applyFont="1" applyBorder="1">
      <alignment vertical="center"/>
    </xf>
    <xf numFmtId="41" fontId="7" fillId="0" borderId="34" xfId="1" applyFont="1" applyBorder="1">
      <alignment vertical="center"/>
    </xf>
    <xf numFmtId="41" fontId="7" fillId="0" borderId="70" xfId="1" applyFont="1" applyBorder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0" fillId="4" borderId="42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</cellXfs>
  <cellStyles count="87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백분율 2" xfId="47"/>
    <cellStyle name="백분율 3" xfId="48"/>
    <cellStyle name="백분율 4" xfId="49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4"/>
    <cellStyle name="쉼표 [0] 2 2" xfId="50"/>
    <cellStyle name="쉼표 [0] 2 3" xfId="51"/>
    <cellStyle name="쉼표 [0] 2 4" xfId="52"/>
    <cellStyle name="쉼표 [0] 2 5" xfId="53"/>
    <cellStyle name="쉼표 [0] 2 6" xfId="54"/>
    <cellStyle name="쉼표 [0] 3" xfId="55"/>
    <cellStyle name="쉼표 [0] 3 2" xfId="56"/>
    <cellStyle name="쉼표 [0] 4" xfId="57"/>
    <cellStyle name="쉼표 [0] 5" xfId="58"/>
    <cellStyle name="쉼표 [0] 6" xfId="59"/>
    <cellStyle name="쉼표 [0] 6 2" xfId="60"/>
    <cellStyle name="쉼표 [0] 7" xfId="61"/>
    <cellStyle name="쉼표 [0] 8" xfId="46"/>
    <cellStyle name="쉼표 [0] 9" xfId="86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  <cellStyle name="표준 10" xfId="62"/>
    <cellStyle name="표준 11" xfId="63"/>
    <cellStyle name="표준 11 2" xfId="64"/>
    <cellStyle name="표준 12" xfId="65"/>
    <cellStyle name="표준 12 2" xfId="66"/>
    <cellStyle name="표준 13" xfId="67"/>
    <cellStyle name="표준 13 2" xfId="68"/>
    <cellStyle name="표준 14" xfId="69"/>
    <cellStyle name="표준 15" xfId="70"/>
    <cellStyle name="표준 16" xfId="45"/>
    <cellStyle name="표준 17" xfId="84"/>
    <cellStyle name="표준 2" xfId="43"/>
    <cellStyle name="표준 2 2" xfId="71"/>
    <cellStyle name="표준 2 3" xfId="72"/>
    <cellStyle name="표준 2 4" xfId="73"/>
    <cellStyle name="표준 2 5" xfId="74"/>
    <cellStyle name="표준 2 6" xfId="85"/>
    <cellStyle name="표준 3" xfId="75"/>
    <cellStyle name="표준 4" xfId="76"/>
    <cellStyle name="표준 5" xfId="77"/>
    <cellStyle name="표준 6" xfId="78"/>
    <cellStyle name="표준 6 2" xfId="79"/>
    <cellStyle name="표준 7" xfId="80"/>
    <cellStyle name="표준 7 2" xfId="81"/>
    <cellStyle name="표준 8" xfId="82"/>
    <cellStyle name="표준 9" xfId="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99"/>
  <sheetViews>
    <sheetView tabSelected="1" view="pageBreakPreview" topLeftCell="A64" zoomScale="80" zoomScaleNormal="70" zoomScaleSheetLayoutView="80" workbookViewId="0">
      <selection activeCell="R80" sqref="R80"/>
    </sheetView>
  </sheetViews>
  <sheetFormatPr defaultRowHeight="16.5" x14ac:dyDescent="0.3"/>
  <cols>
    <col min="2" max="2" width="12.875" customWidth="1"/>
    <col min="3" max="3" width="11.875" customWidth="1"/>
    <col min="4" max="4" width="10.875" customWidth="1"/>
    <col min="5" max="5" width="11.75" customWidth="1"/>
    <col min="6" max="6" width="10.875" customWidth="1"/>
    <col min="7" max="7" width="12" customWidth="1"/>
    <col min="8" max="8" width="10.875" customWidth="1"/>
    <col min="9" max="9" width="9.375" customWidth="1"/>
    <col min="10" max="14" width="10.875" customWidth="1"/>
    <col min="15" max="15" width="12.375" customWidth="1"/>
    <col min="16" max="19" width="10.875" customWidth="1"/>
    <col min="20" max="22" width="9" customWidth="1"/>
    <col min="23" max="37" width="11.75" customWidth="1"/>
    <col min="38" max="38" width="14.125" customWidth="1"/>
    <col min="39" max="41" width="11.75" customWidth="1"/>
  </cols>
  <sheetData>
    <row r="1" spans="1:42" s="20" customFormat="1" ht="45.75" hidden="1" customHeight="1" x14ac:dyDescent="0.3">
      <c r="A1" s="124" t="s">
        <v>41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</row>
    <row r="2" spans="1:42" ht="24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42" ht="34.5" hidden="1" customHeight="1" thickBot="1" x14ac:dyDescent="0.35">
      <c r="A3" s="125" t="s">
        <v>40</v>
      </c>
      <c r="B3" s="127" t="s">
        <v>19</v>
      </c>
      <c r="C3" s="128"/>
      <c r="D3" s="129"/>
      <c r="E3" s="130" t="s">
        <v>24</v>
      </c>
      <c r="F3" s="130"/>
      <c r="G3" s="130"/>
      <c r="H3" s="127" t="s">
        <v>25</v>
      </c>
      <c r="I3" s="128"/>
      <c r="J3" s="129"/>
      <c r="K3" s="130" t="s">
        <v>26</v>
      </c>
      <c r="L3" s="130"/>
      <c r="M3" s="130"/>
      <c r="N3" s="127" t="s">
        <v>27</v>
      </c>
      <c r="O3" s="128"/>
      <c r="P3" s="129"/>
      <c r="Q3" s="130" t="s">
        <v>28</v>
      </c>
      <c r="R3" s="130"/>
      <c r="S3" s="130"/>
      <c r="T3" s="131" t="s">
        <v>33</v>
      </c>
      <c r="U3" s="132"/>
      <c r="V3" s="133"/>
      <c r="W3" s="134" t="s">
        <v>34</v>
      </c>
      <c r="X3" s="134"/>
      <c r="Y3" s="134"/>
      <c r="Z3" s="131" t="s">
        <v>35</v>
      </c>
      <c r="AA3" s="132"/>
      <c r="AB3" s="133"/>
      <c r="AC3" s="134" t="s">
        <v>36</v>
      </c>
      <c r="AD3" s="134"/>
      <c r="AE3" s="134"/>
      <c r="AF3" s="131" t="s">
        <v>37</v>
      </c>
      <c r="AG3" s="132"/>
      <c r="AH3" s="133"/>
      <c r="AI3" s="134" t="s">
        <v>38</v>
      </c>
      <c r="AJ3" s="134"/>
      <c r="AK3" s="134"/>
      <c r="AL3" s="135" t="s">
        <v>30</v>
      </c>
      <c r="AM3" s="136"/>
      <c r="AN3" s="137"/>
      <c r="AO3" s="138"/>
      <c r="AP3" s="110" t="s">
        <v>55</v>
      </c>
    </row>
    <row r="4" spans="1:42" ht="35.1" hidden="1" customHeight="1" x14ac:dyDescent="0.3">
      <c r="A4" s="126"/>
      <c r="B4" s="34" t="s">
        <v>21</v>
      </c>
      <c r="C4" s="1" t="s">
        <v>23</v>
      </c>
      <c r="D4" s="35" t="s">
        <v>18</v>
      </c>
      <c r="E4" s="32" t="s">
        <v>20</v>
      </c>
      <c r="F4" s="21" t="s">
        <v>22</v>
      </c>
      <c r="G4" s="22" t="s">
        <v>0</v>
      </c>
      <c r="H4" s="34" t="s">
        <v>20</v>
      </c>
      <c r="I4" s="1" t="s">
        <v>22</v>
      </c>
      <c r="J4" s="35" t="s">
        <v>0</v>
      </c>
      <c r="K4" s="32" t="s">
        <v>20</v>
      </c>
      <c r="L4" s="21" t="s">
        <v>22</v>
      </c>
      <c r="M4" s="22" t="s">
        <v>0</v>
      </c>
      <c r="N4" s="34" t="s">
        <v>20</v>
      </c>
      <c r="O4" s="1" t="s">
        <v>22</v>
      </c>
      <c r="P4" s="35" t="s">
        <v>0</v>
      </c>
      <c r="Q4" s="32" t="s">
        <v>20</v>
      </c>
      <c r="R4" s="21" t="s">
        <v>22</v>
      </c>
      <c r="S4" s="22" t="s">
        <v>0</v>
      </c>
      <c r="T4" s="43" t="s">
        <v>21</v>
      </c>
      <c r="U4" s="8" t="s">
        <v>23</v>
      </c>
      <c r="V4" s="44" t="s">
        <v>18</v>
      </c>
      <c r="W4" s="42" t="s">
        <v>20</v>
      </c>
      <c r="X4" s="23" t="s">
        <v>22</v>
      </c>
      <c r="Y4" s="24" t="s">
        <v>0</v>
      </c>
      <c r="Z4" s="43" t="s">
        <v>20</v>
      </c>
      <c r="AA4" s="8" t="s">
        <v>22</v>
      </c>
      <c r="AB4" s="44" t="s">
        <v>0</v>
      </c>
      <c r="AC4" s="42" t="s">
        <v>20</v>
      </c>
      <c r="AD4" s="23" t="s">
        <v>22</v>
      </c>
      <c r="AE4" s="24" t="s">
        <v>0</v>
      </c>
      <c r="AF4" s="43" t="s">
        <v>20</v>
      </c>
      <c r="AG4" s="8" t="s">
        <v>22</v>
      </c>
      <c r="AH4" s="44" t="s">
        <v>0</v>
      </c>
      <c r="AI4" s="42" t="s">
        <v>20</v>
      </c>
      <c r="AJ4" s="23" t="s">
        <v>22</v>
      </c>
      <c r="AK4" s="24" t="s">
        <v>0</v>
      </c>
      <c r="AL4" s="50" t="s">
        <v>29</v>
      </c>
      <c r="AM4" s="51" t="s">
        <v>32</v>
      </c>
      <c r="AN4" s="52" t="s">
        <v>31</v>
      </c>
      <c r="AO4" s="53" t="s">
        <v>18</v>
      </c>
    </row>
    <row r="5" spans="1:42" s="7" customFormat="1" ht="35.1" hidden="1" customHeight="1" x14ac:dyDescent="0.3">
      <c r="A5" s="28" t="s">
        <v>1</v>
      </c>
      <c r="B5" s="36">
        <f>C5+D5</f>
        <v>9208.7136842105265</v>
      </c>
      <c r="C5" s="3">
        <v>3552.18</v>
      </c>
      <c r="D5" s="37">
        <v>5656.5336842105262</v>
      </c>
      <c r="E5" s="6">
        <v>19924.073780783619</v>
      </c>
      <c r="F5" s="3">
        <v>2366.69</v>
      </c>
      <c r="G5" s="4">
        <v>17557.383780783621</v>
      </c>
      <c r="H5" s="36">
        <v>10966.298671115024</v>
      </c>
      <c r="I5" s="3">
        <v>1688.06</v>
      </c>
      <c r="J5" s="37">
        <v>9278.2386711150248</v>
      </c>
      <c r="K5" s="6">
        <v>10763.217278380947</v>
      </c>
      <c r="L5" s="3">
        <v>743.24</v>
      </c>
      <c r="M5" s="4">
        <v>10019.977278380948</v>
      </c>
      <c r="N5" s="36">
        <v>11671.175479249398</v>
      </c>
      <c r="O5" s="3">
        <v>2129.73</v>
      </c>
      <c r="P5" s="37">
        <v>9541.445479249398</v>
      </c>
      <c r="Q5" s="6">
        <v>21113.894219021749</v>
      </c>
      <c r="R5" s="3">
        <v>2842.79</v>
      </c>
      <c r="S5" s="4">
        <v>18271.104219021749</v>
      </c>
      <c r="T5" s="45">
        <v>7934.5660445002195</v>
      </c>
      <c r="U5" s="3">
        <v>1594.44</v>
      </c>
      <c r="V5" s="37">
        <v>6340.1260445002199</v>
      </c>
      <c r="W5" s="6">
        <v>32352.900344657639</v>
      </c>
      <c r="X5" s="3">
        <v>3234.51</v>
      </c>
      <c r="Y5" s="4">
        <v>29118.390344657637</v>
      </c>
      <c r="Z5" s="36">
        <v>22367.739162449692</v>
      </c>
      <c r="AA5" s="3">
        <v>1394.64</v>
      </c>
      <c r="AB5" s="37">
        <v>20973.099162449693</v>
      </c>
      <c r="AC5" s="6">
        <v>9072.792900069604</v>
      </c>
      <c r="AD5" s="3">
        <v>2253.15</v>
      </c>
      <c r="AE5" s="4">
        <v>6819.6429000696044</v>
      </c>
      <c r="AF5" s="36">
        <v>9570.4622887068726</v>
      </c>
      <c r="AG5" s="3">
        <v>1497.99</v>
      </c>
      <c r="AH5" s="37">
        <v>8072.4722887068729</v>
      </c>
      <c r="AI5" s="6">
        <v>38072.048451366449</v>
      </c>
      <c r="AJ5" s="3">
        <v>10808.16</v>
      </c>
      <c r="AK5" s="4">
        <v>27263.888451366449</v>
      </c>
      <c r="AL5" s="36">
        <f>B5+E5+H5+K5+N5+Q5+T5+W5+Z5+AC5+AF5+AI5</f>
        <v>203017.88230451176</v>
      </c>
      <c r="AM5" s="5">
        <f>AL5/$AL$22*100</f>
        <v>12.657327330109869</v>
      </c>
      <c r="AN5" s="6">
        <f>C5+F5+I5+L5+O5+R5+U5+X5+AA5+AD5+AG5+AJ5</f>
        <v>34105.58</v>
      </c>
      <c r="AO5" s="25">
        <f>AK5+AH5+AE5+AB5+Y5+V5+S5+P5+M5+J5+G5+D5</f>
        <v>168912.30230451177</v>
      </c>
    </row>
    <row r="6" spans="1:42" s="7" customFormat="1" ht="35.1" hidden="1" customHeight="1" x14ac:dyDescent="0.3">
      <c r="A6" s="29" t="s">
        <v>2</v>
      </c>
      <c r="B6" s="36">
        <f t="shared" ref="B6:B22" si="0">C6+D6</f>
        <v>1550.8326315789473</v>
      </c>
      <c r="C6" s="3">
        <v>926.59</v>
      </c>
      <c r="D6" s="37">
        <v>624.24263157894734</v>
      </c>
      <c r="E6" s="6">
        <v>2592.3321311430609</v>
      </c>
      <c r="F6" s="3">
        <v>1242.17</v>
      </c>
      <c r="G6" s="4">
        <v>1350.1621311430611</v>
      </c>
      <c r="H6" s="36">
        <v>9051.8764382179961</v>
      </c>
      <c r="I6" s="3">
        <v>947.57</v>
      </c>
      <c r="J6" s="37">
        <v>8104.3064382179964</v>
      </c>
      <c r="K6" s="6">
        <v>8111.4690550341984</v>
      </c>
      <c r="L6" s="3">
        <v>824.43</v>
      </c>
      <c r="M6" s="4">
        <v>7287.0390550341981</v>
      </c>
      <c r="N6" s="36">
        <v>10710.213112254385</v>
      </c>
      <c r="O6" s="3">
        <v>4024.61</v>
      </c>
      <c r="P6" s="37">
        <v>6685.6031122543864</v>
      </c>
      <c r="Q6" s="6">
        <v>10097.038445162349</v>
      </c>
      <c r="R6" s="3">
        <v>3584.23</v>
      </c>
      <c r="S6" s="4">
        <v>6512.8084451623481</v>
      </c>
      <c r="T6" s="45">
        <v>10434.149265828768</v>
      </c>
      <c r="U6" s="3">
        <v>3428.11</v>
      </c>
      <c r="V6" s="37">
        <v>7006.0392658287683</v>
      </c>
      <c r="W6" s="6">
        <v>9721.652177154303</v>
      </c>
      <c r="X6" s="3">
        <v>1141.7</v>
      </c>
      <c r="Y6" s="4">
        <v>8579.9521771543023</v>
      </c>
      <c r="Z6" s="36">
        <v>4735.1876663365292</v>
      </c>
      <c r="AA6" s="3">
        <v>423.58</v>
      </c>
      <c r="AB6" s="37">
        <v>4311.6076663365293</v>
      </c>
      <c r="AC6" s="6">
        <v>3199.1674709685262</v>
      </c>
      <c r="AD6" s="3">
        <v>473.59</v>
      </c>
      <c r="AE6" s="4">
        <v>2725.5774709685265</v>
      </c>
      <c r="AF6" s="36">
        <v>14730.781144336657</v>
      </c>
      <c r="AG6" s="3">
        <v>445.94</v>
      </c>
      <c r="AH6" s="37">
        <v>14284.841144336657</v>
      </c>
      <c r="AI6" s="6">
        <v>9264.3232520325219</v>
      </c>
      <c r="AJ6" s="3">
        <v>2674.6</v>
      </c>
      <c r="AK6" s="4">
        <v>6589.7232520325224</v>
      </c>
      <c r="AL6" s="36">
        <f t="shared" ref="AL6:AL21" si="1">B6+E6+H6+K6+N6+Q6+T6+W6+Z6+AC6+AF6+AI6</f>
        <v>94199.022790048242</v>
      </c>
      <c r="AM6" s="5">
        <f t="shared" ref="AM6:AM22" si="2">AL6/$AL$22*100</f>
        <v>5.8729204151669094</v>
      </c>
      <c r="AN6" s="6">
        <f t="shared" ref="AN6:AN21" si="3">C6+F6+I6+L6+O6+R6+U6+X6+AA6+AD6+AG6+AJ6</f>
        <v>20137.12</v>
      </c>
      <c r="AO6" s="25">
        <f t="shared" ref="AO6:AO21" si="4">AK6+AH6+AE6+AB6+Y6+V6+S6+P6+M6+J6+G6+D6</f>
        <v>74061.902790048247</v>
      </c>
    </row>
    <row r="7" spans="1:42" s="7" customFormat="1" ht="35.1" hidden="1" customHeight="1" x14ac:dyDescent="0.3">
      <c r="A7" s="29" t="s">
        <v>3</v>
      </c>
      <c r="B7" s="36">
        <f t="shared" si="0"/>
        <v>7111.734210526316</v>
      </c>
      <c r="C7" s="3">
        <v>364.47</v>
      </c>
      <c r="D7" s="37">
        <v>6747.2642105263158</v>
      </c>
      <c r="E7" s="6">
        <v>1150.7241004510038</v>
      </c>
      <c r="F7" s="3">
        <v>544.48</v>
      </c>
      <c r="G7" s="4">
        <v>606.24410045100376</v>
      </c>
      <c r="H7" s="36">
        <v>4025.0031736250794</v>
      </c>
      <c r="I7" s="3">
        <v>595.59</v>
      </c>
      <c r="J7" s="37">
        <v>3429.4131736250793</v>
      </c>
      <c r="K7" s="6">
        <v>4960.6515938307157</v>
      </c>
      <c r="L7" s="3">
        <v>365.83</v>
      </c>
      <c r="M7" s="4">
        <v>4594.8215938307158</v>
      </c>
      <c r="N7" s="36">
        <v>4584.3256803795948</v>
      </c>
      <c r="O7" s="3">
        <v>629.58000000000004</v>
      </c>
      <c r="P7" s="37">
        <v>3954.7456803795953</v>
      </c>
      <c r="Q7" s="6">
        <v>1719.2488833669213</v>
      </c>
      <c r="R7" s="3">
        <v>530.87</v>
      </c>
      <c r="S7" s="4">
        <v>1188.3788833669214</v>
      </c>
      <c r="T7" s="45">
        <v>4518.2965414964046</v>
      </c>
      <c r="U7" s="3">
        <v>459.48</v>
      </c>
      <c r="V7" s="37">
        <v>4058.8165414964046</v>
      </c>
      <c r="W7" s="6">
        <v>648.85854287990628</v>
      </c>
      <c r="X7" s="3">
        <v>292.26</v>
      </c>
      <c r="Y7" s="4">
        <v>356.59854287990629</v>
      </c>
      <c r="Z7" s="36">
        <v>1889.902951843038</v>
      </c>
      <c r="AA7" s="3">
        <v>370.73</v>
      </c>
      <c r="AB7" s="37">
        <v>1519.1729518430379</v>
      </c>
      <c r="AC7" s="6">
        <v>4519.6612100457714</v>
      </c>
      <c r="AD7" s="3">
        <v>387.08</v>
      </c>
      <c r="AE7" s="4">
        <v>4132.5812100457715</v>
      </c>
      <c r="AF7" s="36">
        <v>1702.0930927914119</v>
      </c>
      <c r="AG7" s="3">
        <v>885.63</v>
      </c>
      <c r="AH7" s="37">
        <v>816.46309279141201</v>
      </c>
      <c r="AI7" s="6">
        <v>9639.5702948378894</v>
      </c>
      <c r="AJ7" s="3">
        <v>1277.0999999999999</v>
      </c>
      <c r="AK7" s="4">
        <v>8362.470294837889</v>
      </c>
      <c r="AL7" s="36">
        <f t="shared" si="1"/>
        <v>46470.070276074053</v>
      </c>
      <c r="AM7" s="5">
        <f t="shared" si="2"/>
        <v>2.897217150828328</v>
      </c>
      <c r="AN7" s="6">
        <f t="shared" si="3"/>
        <v>6703.0999999999985</v>
      </c>
      <c r="AO7" s="25">
        <f t="shared" si="4"/>
        <v>39766.970276074047</v>
      </c>
    </row>
    <row r="8" spans="1:42" s="7" customFormat="1" ht="35.1" hidden="1" customHeight="1" x14ac:dyDescent="0.3">
      <c r="A8" s="28" t="s">
        <v>4</v>
      </c>
      <c r="B8" s="36">
        <f t="shared" si="0"/>
        <v>5960.5173684210531</v>
      </c>
      <c r="C8" s="3">
        <v>1281.1600000000001</v>
      </c>
      <c r="D8" s="37">
        <v>4679.3573684210533</v>
      </c>
      <c r="E8" s="6">
        <v>9307.836616769222</v>
      </c>
      <c r="F8" s="3">
        <v>380.87</v>
      </c>
      <c r="G8" s="4">
        <v>8926.9666167692212</v>
      </c>
      <c r="H8" s="36">
        <v>10882.363202953768</v>
      </c>
      <c r="I8" s="3">
        <v>902.18</v>
      </c>
      <c r="J8" s="37">
        <v>9980.1832029537691</v>
      </c>
      <c r="K8" s="6">
        <v>12430.767577094473</v>
      </c>
      <c r="L8" s="3">
        <v>1597.65</v>
      </c>
      <c r="M8" s="4">
        <v>10833.117577094474</v>
      </c>
      <c r="N8" s="36">
        <v>4573.5209532064055</v>
      </c>
      <c r="O8" s="3">
        <v>885.67</v>
      </c>
      <c r="P8" s="37">
        <v>3687.8509532064054</v>
      </c>
      <c r="Q8" s="6">
        <v>12143.328378197248</v>
      </c>
      <c r="R8" s="3">
        <v>870.13</v>
      </c>
      <c r="S8" s="4">
        <v>11273.198378197249</v>
      </c>
      <c r="T8" s="45">
        <v>8034.9840767167198</v>
      </c>
      <c r="U8" s="3">
        <v>511.56</v>
      </c>
      <c r="V8" s="37">
        <v>7523.4240767167194</v>
      </c>
      <c r="W8" s="6">
        <v>6967.4952714365972</v>
      </c>
      <c r="X8" s="3">
        <v>4833.43</v>
      </c>
      <c r="Y8" s="4">
        <v>2134.0652714365979</v>
      </c>
      <c r="Z8" s="36">
        <v>6864.8402553820397</v>
      </c>
      <c r="AA8" s="3">
        <v>1134.71</v>
      </c>
      <c r="AB8" s="37">
        <v>5730.1302553820396</v>
      </c>
      <c r="AC8" s="6">
        <v>5563.384736904678</v>
      </c>
      <c r="AD8" s="3">
        <v>1562.02</v>
      </c>
      <c r="AE8" s="4">
        <v>4001.3647369046776</v>
      </c>
      <c r="AF8" s="36">
        <v>3292.7263488752692</v>
      </c>
      <c r="AG8" s="3">
        <v>481.47</v>
      </c>
      <c r="AH8" s="37">
        <v>2811.2563488752694</v>
      </c>
      <c r="AI8" s="6">
        <v>8301.5730796356147</v>
      </c>
      <c r="AJ8" s="3">
        <v>5441.12</v>
      </c>
      <c r="AK8" s="4">
        <v>2860.4530796356157</v>
      </c>
      <c r="AL8" s="36">
        <f t="shared" si="1"/>
        <v>94323.337865593086</v>
      </c>
      <c r="AM8" s="5">
        <f t="shared" si="2"/>
        <v>5.8806709472155019</v>
      </c>
      <c r="AN8" s="6">
        <f t="shared" si="3"/>
        <v>19881.97</v>
      </c>
      <c r="AO8" s="25">
        <f t="shared" si="4"/>
        <v>74441.3678655931</v>
      </c>
    </row>
    <row r="9" spans="1:42" s="7" customFormat="1" ht="35.1" hidden="1" customHeight="1" x14ac:dyDescent="0.3">
      <c r="A9" s="29" t="s">
        <v>5</v>
      </c>
      <c r="B9" s="36">
        <f t="shared" si="0"/>
        <v>504.69368421052633</v>
      </c>
      <c r="C9" s="3">
        <v>181.44</v>
      </c>
      <c r="D9" s="37">
        <v>323.25368421052633</v>
      </c>
      <c r="E9" s="6">
        <v>989.71420654339454</v>
      </c>
      <c r="F9" s="3">
        <v>150.58000000000001</v>
      </c>
      <c r="G9" s="4">
        <v>839.1342065433945</v>
      </c>
      <c r="H9" s="36">
        <v>2798.192521979739</v>
      </c>
      <c r="I9" s="3">
        <v>218.99</v>
      </c>
      <c r="J9" s="37">
        <v>2579.2025219797392</v>
      </c>
      <c r="K9" s="6">
        <v>237.63093649029815</v>
      </c>
      <c r="L9" s="3">
        <v>27.75</v>
      </c>
      <c r="M9" s="4">
        <v>209.88093649029815</v>
      </c>
      <c r="N9" s="36">
        <v>1572.8051472378875</v>
      </c>
      <c r="O9" s="3">
        <v>437.9</v>
      </c>
      <c r="P9" s="37">
        <v>1134.9051472378874</v>
      </c>
      <c r="Q9" s="6">
        <v>6489.3435589344645</v>
      </c>
      <c r="R9" s="3">
        <v>691.08</v>
      </c>
      <c r="S9" s="4">
        <v>5798.2635589344645</v>
      </c>
      <c r="T9" s="45">
        <v>2026.1606713096564</v>
      </c>
      <c r="U9" s="3">
        <v>141.09</v>
      </c>
      <c r="V9" s="37">
        <v>1885.0706713096565</v>
      </c>
      <c r="W9" s="6">
        <v>1691.7904647192822</v>
      </c>
      <c r="X9" s="3">
        <v>1315.95</v>
      </c>
      <c r="Y9" s="4">
        <v>375.84046471928218</v>
      </c>
      <c r="Z9" s="36">
        <v>3494.693616168076</v>
      </c>
      <c r="AA9" s="3">
        <v>87.88</v>
      </c>
      <c r="AB9" s="37">
        <v>3406.8136161680759</v>
      </c>
      <c r="AC9" s="6">
        <v>6846.7421270059804</v>
      </c>
      <c r="AD9" s="3">
        <v>47.37</v>
      </c>
      <c r="AE9" s="4">
        <v>6799.3721270059805</v>
      </c>
      <c r="AF9" s="36">
        <v>1977.4395812919579</v>
      </c>
      <c r="AG9" s="3">
        <v>149.02000000000001</v>
      </c>
      <c r="AH9" s="37">
        <v>1828.4195812919579</v>
      </c>
      <c r="AI9" s="6">
        <v>3801.862927808796</v>
      </c>
      <c r="AJ9" s="3">
        <v>2333.5300000000002</v>
      </c>
      <c r="AK9" s="4">
        <v>1468.3329278087958</v>
      </c>
      <c r="AL9" s="36">
        <f t="shared" si="1"/>
        <v>32431.06944370006</v>
      </c>
      <c r="AM9" s="5">
        <f t="shared" si="2"/>
        <v>2.0219433724499707</v>
      </c>
      <c r="AN9" s="6">
        <f t="shared" si="3"/>
        <v>5782.58</v>
      </c>
      <c r="AO9" s="25">
        <f t="shared" si="4"/>
        <v>26648.489443700062</v>
      </c>
    </row>
    <row r="10" spans="1:42" s="7" customFormat="1" ht="35.1" hidden="1" customHeight="1" x14ac:dyDescent="0.3">
      <c r="A10" s="29" t="s">
        <v>6</v>
      </c>
      <c r="B10" s="36">
        <f t="shared" si="0"/>
        <v>1002.8052631578947</v>
      </c>
      <c r="C10" s="3">
        <v>47.86</v>
      </c>
      <c r="D10" s="37">
        <v>954.94526315789471</v>
      </c>
      <c r="E10" s="6">
        <v>6416.0256608495056</v>
      </c>
      <c r="F10" s="3">
        <v>5988.91</v>
      </c>
      <c r="G10" s="4">
        <v>427.11566084950607</v>
      </c>
      <c r="H10" s="36">
        <v>529.23460151715312</v>
      </c>
      <c r="I10" s="3">
        <v>171.61</v>
      </c>
      <c r="J10" s="37">
        <v>357.62460151715311</v>
      </c>
      <c r="K10" s="6">
        <v>3578.8826475686619</v>
      </c>
      <c r="L10" s="3">
        <v>469.89</v>
      </c>
      <c r="M10" s="4">
        <v>3108.9926475686621</v>
      </c>
      <c r="N10" s="36">
        <v>1474.4502721317037</v>
      </c>
      <c r="O10" s="3">
        <v>1271.3399999999999</v>
      </c>
      <c r="P10" s="37">
        <v>203.11027213170371</v>
      </c>
      <c r="Q10" s="6">
        <v>3539.7915421915118</v>
      </c>
      <c r="R10" s="3">
        <v>3327.49</v>
      </c>
      <c r="S10" s="4">
        <v>212.30154219151157</v>
      </c>
      <c r="T10" s="45">
        <v>3093.7202148980923</v>
      </c>
      <c r="U10" s="3">
        <v>532.20000000000005</v>
      </c>
      <c r="V10" s="37">
        <v>2561.520214898092</v>
      </c>
      <c r="W10" s="6">
        <v>6554.4408331447758</v>
      </c>
      <c r="X10" s="3">
        <v>429.4</v>
      </c>
      <c r="Y10" s="4">
        <v>6125.0408331447761</v>
      </c>
      <c r="Z10" s="36">
        <v>494.32583387343851</v>
      </c>
      <c r="AA10" s="3">
        <v>199.31</v>
      </c>
      <c r="AB10" s="37">
        <v>295.01583387343851</v>
      </c>
      <c r="AC10" s="6">
        <v>818.73016047846295</v>
      </c>
      <c r="AD10" s="3">
        <v>227.58</v>
      </c>
      <c r="AE10" s="4">
        <v>591.15016047846302</v>
      </c>
      <c r="AF10" s="36">
        <v>476.18150869218368</v>
      </c>
      <c r="AG10" s="3">
        <v>259.20999999999998</v>
      </c>
      <c r="AH10" s="37">
        <v>216.97150869218368</v>
      </c>
      <c r="AI10" s="6">
        <v>3430.9821392888634</v>
      </c>
      <c r="AJ10" s="3">
        <v>1475.87</v>
      </c>
      <c r="AK10" s="4">
        <v>1955.1121392888631</v>
      </c>
      <c r="AL10" s="36">
        <f t="shared" si="1"/>
        <v>31409.57067779225</v>
      </c>
      <c r="AM10" s="5">
        <f t="shared" si="2"/>
        <v>1.9582571389978594</v>
      </c>
      <c r="AN10" s="6">
        <f t="shared" si="3"/>
        <v>14400.669999999998</v>
      </c>
      <c r="AO10" s="25">
        <f t="shared" si="4"/>
        <v>17008.900677792248</v>
      </c>
    </row>
    <row r="11" spans="1:42" s="7" customFormat="1" ht="35.1" hidden="1" customHeight="1" x14ac:dyDescent="0.3">
      <c r="A11" s="29" t="s">
        <v>7</v>
      </c>
      <c r="B11" s="36">
        <f t="shared" si="0"/>
        <v>1502.6321052631579</v>
      </c>
      <c r="C11" s="3">
        <v>534.16</v>
      </c>
      <c r="D11" s="37">
        <v>968.47210526315791</v>
      </c>
      <c r="E11" s="6">
        <v>2362.5603991443959</v>
      </c>
      <c r="F11" s="3">
        <v>1409.4</v>
      </c>
      <c r="G11" s="4">
        <v>953.16039914439591</v>
      </c>
      <c r="H11" s="36">
        <v>1351.3480362529069</v>
      </c>
      <c r="I11" s="3">
        <v>258.06</v>
      </c>
      <c r="J11" s="37">
        <v>1093.288036252907</v>
      </c>
      <c r="K11" s="6">
        <v>1862.9388625137342</v>
      </c>
      <c r="L11" s="3">
        <v>272.31</v>
      </c>
      <c r="M11" s="4">
        <v>1590.6288625137342</v>
      </c>
      <c r="N11" s="36">
        <v>2147.7848513047857</v>
      </c>
      <c r="O11" s="3">
        <v>848.62</v>
      </c>
      <c r="P11" s="37">
        <v>1299.1648513047858</v>
      </c>
      <c r="Q11" s="6">
        <v>1889.1159567154932</v>
      </c>
      <c r="R11" s="3">
        <v>483.53</v>
      </c>
      <c r="S11" s="4">
        <v>1405.5859567154932</v>
      </c>
      <c r="T11" s="45">
        <v>4403.6741953881374</v>
      </c>
      <c r="U11" s="3">
        <v>3673.47</v>
      </c>
      <c r="V11" s="37">
        <v>730.20419538813769</v>
      </c>
      <c r="W11" s="6">
        <v>2332.6757487684636</v>
      </c>
      <c r="X11" s="3">
        <v>1923.19</v>
      </c>
      <c r="Y11" s="4">
        <v>409.4857487684634</v>
      </c>
      <c r="Z11" s="36">
        <v>1209.0980376431196</v>
      </c>
      <c r="AA11" s="3">
        <v>214.79</v>
      </c>
      <c r="AB11" s="37">
        <v>994.30803764311963</v>
      </c>
      <c r="AC11" s="6">
        <v>1567.4893719211584</v>
      </c>
      <c r="AD11" s="3">
        <v>345.51</v>
      </c>
      <c r="AE11" s="4">
        <v>1221.9793719211584</v>
      </c>
      <c r="AF11" s="36">
        <v>3986.3567675833119</v>
      </c>
      <c r="AG11" s="3">
        <v>847.84</v>
      </c>
      <c r="AH11" s="37">
        <v>3138.5167675833118</v>
      </c>
      <c r="AI11" s="6">
        <v>3362.5979478891177</v>
      </c>
      <c r="AJ11" s="3">
        <v>1717.51</v>
      </c>
      <c r="AK11" s="4">
        <v>1645.0879478891177</v>
      </c>
      <c r="AL11" s="36">
        <f t="shared" si="1"/>
        <v>27978.27228038778</v>
      </c>
      <c r="AM11" s="5">
        <f t="shared" si="2"/>
        <v>1.7443298411153683</v>
      </c>
      <c r="AN11" s="6">
        <f t="shared" si="3"/>
        <v>12528.390000000001</v>
      </c>
      <c r="AO11" s="25">
        <f t="shared" si="4"/>
        <v>15449.882280387783</v>
      </c>
    </row>
    <row r="12" spans="1:42" s="7" customFormat="1" ht="35.1" hidden="1" customHeight="1" x14ac:dyDescent="0.3">
      <c r="A12" s="29" t="s">
        <v>8</v>
      </c>
      <c r="B12" s="36">
        <f t="shared" si="0"/>
        <v>309.00157894736844</v>
      </c>
      <c r="C12" s="3">
        <v>67.069999999999993</v>
      </c>
      <c r="D12" s="37">
        <v>241.93157894736842</v>
      </c>
      <c r="E12" s="6">
        <v>1321.3304786885212</v>
      </c>
      <c r="F12" s="3">
        <v>816.56</v>
      </c>
      <c r="G12" s="4">
        <v>504.77047868852128</v>
      </c>
      <c r="H12" s="36">
        <v>1399.7090495404627</v>
      </c>
      <c r="I12" s="3">
        <v>1130.08</v>
      </c>
      <c r="J12" s="37">
        <v>269.6290495404628</v>
      </c>
      <c r="K12" s="6">
        <v>2314.1154640577333</v>
      </c>
      <c r="L12" s="3">
        <v>2120.38</v>
      </c>
      <c r="M12" s="4">
        <v>193.73546405773308</v>
      </c>
      <c r="N12" s="36">
        <v>338.85311513548334</v>
      </c>
      <c r="O12" s="3">
        <v>230.8</v>
      </c>
      <c r="P12" s="37">
        <v>108.05311513548332</v>
      </c>
      <c r="Q12" s="6">
        <v>837.48374179055531</v>
      </c>
      <c r="R12" s="3">
        <v>107.23</v>
      </c>
      <c r="S12" s="4">
        <v>730.25374179055541</v>
      </c>
      <c r="T12" s="45">
        <v>901.30320864884766</v>
      </c>
      <c r="U12" s="3">
        <v>683.97</v>
      </c>
      <c r="V12" s="37">
        <v>217.3332086488476</v>
      </c>
      <c r="W12" s="6">
        <v>3049.1616817832301</v>
      </c>
      <c r="X12" s="3">
        <v>2831.32</v>
      </c>
      <c r="Y12" s="4">
        <v>217.84168178323037</v>
      </c>
      <c r="Z12" s="36">
        <v>940.57</v>
      </c>
      <c r="AA12" s="3">
        <v>759.4</v>
      </c>
      <c r="AB12" s="37">
        <v>181.17</v>
      </c>
      <c r="AC12" s="6">
        <v>3987.211793436471</v>
      </c>
      <c r="AD12" s="3">
        <v>459.98</v>
      </c>
      <c r="AE12" s="4">
        <v>3527.231793436471</v>
      </c>
      <c r="AF12" s="36">
        <v>3548.3052421414641</v>
      </c>
      <c r="AG12" s="3">
        <v>2535.8000000000002</v>
      </c>
      <c r="AH12" s="37">
        <v>1012.5052421414642</v>
      </c>
      <c r="AI12" s="6">
        <v>9264.4699999999993</v>
      </c>
      <c r="AJ12" s="3">
        <v>1807.11</v>
      </c>
      <c r="AK12" s="4">
        <v>7457.36</v>
      </c>
      <c r="AL12" s="36">
        <f t="shared" si="1"/>
        <v>28211.515354170137</v>
      </c>
      <c r="AM12" s="5">
        <f t="shared" si="2"/>
        <v>1.7588715844279901</v>
      </c>
      <c r="AN12" s="6">
        <f t="shared" si="3"/>
        <v>13549.7</v>
      </c>
      <c r="AO12" s="25">
        <f t="shared" si="4"/>
        <v>14661.815354170136</v>
      </c>
    </row>
    <row r="13" spans="1:42" s="7" customFormat="1" ht="35.1" hidden="1" customHeight="1" x14ac:dyDescent="0.3">
      <c r="A13" s="28" t="s">
        <v>9</v>
      </c>
      <c r="B13" s="36">
        <f t="shared" si="0"/>
        <v>39198.483684210529</v>
      </c>
      <c r="C13" s="3">
        <v>7859.96</v>
      </c>
      <c r="D13" s="37">
        <v>31338.523684210526</v>
      </c>
      <c r="E13" s="6">
        <v>29600.017049379385</v>
      </c>
      <c r="F13" s="3">
        <v>17000.72</v>
      </c>
      <c r="G13" s="4">
        <v>12599.297049379389</v>
      </c>
      <c r="H13" s="36">
        <v>31816.790008039276</v>
      </c>
      <c r="I13" s="3">
        <v>6935.32</v>
      </c>
      <c r="J13" s="37">
        <v>24881.470008039276</v>
      </c>
      <c r="K13" s="6">
        <v>52147.752238390764</v>
      </c>
      <c r="L13" s="3">
        <v>10851.3</v>
      </c>
      <c r="M13" s="4">
        <v>41296.452238390768</v>
      </c>
      <c r="N13" s="36">
        <v>47955.170766045449</v>
      </c>
      <c r="O13" s="3">
        <v>5272.68</v>
      </c>
      <c r="P13" s="37">
        <v>42682.490766045448</v>
      </c>
      <c r="Q13" s="6">
        <v>32766.203627155559</v>
      </c>
      <c r="R13" s="3">
        <v>7268.99</v>
      </c>
      <c r="S13" s="4">
        <v>25497.213627155557</v>
      </c>
      <c r="T13" s="45">
        <v>30433.965438631243</v>
      </c>
      <c r="U13" s="3">
        <v>5917.78</v>
      </c>
      <c r="V13" s="37">
        <v>24516.185438631241</v>
      </c>
      <c r="W13" s="6">
        <v>42757.827638263814</v>
      </c>
      <c r="X13" s="3">
        <v>6178.26</v>
      </c>
      <c r="Y13" s="4">
        <v>36579.567638263819</v>
      </c>
      <c r="Z13" s="36">
        <v>53317.847661998123</v>
      </c>
      <c r="AA13" s="3">
        <v>10945.71</v>
      </c>
      <c r="AB13" s="37">
        <v>42372.137661998124</v>
      </c>
      <c r="AC13" s="6">
        <v>35506.650458923548</v>
      </c>
      <c r="AD13" s="3">
        <v>4811.8900000000003</v>
      </c>
      <c r="AE13" s="4">
        <v>30694.760458923549</v>
      </c>
      <c r="AF13" s="36">
        <v>45504.657540680506</v>
      </c>
      <c r="AG13" s="3">
        <v>9898.7199999999993</v>
      </c>
      <c r="AH13" s="37">
        <v>35605.937540680512</v>
      </c>
      <c r="AI13" s="6">
        <v>65959.339236947795</v>
      </c>
      <c r="AJ13" s="3">
        <v>35651.42</v>
      </c>
      <c r="AK13" s="4">
        <v>30307.919236947793</v>
      </c>
      <c r="AL13" s="36">
        <f t="shared" si="1"/>
        <v>506964.70534866594</v>
      </c>
      <c r="AM13" s="5">
        <f t="shared" si="2"/>
        <v>31.607157692572198</v>
      </c>
      <c r="AN13" s="6">
        <f t="shared" si="3"/>
        <v>128592.75</v>
      </c>
      <c r="AO13" s="25">
        <f t="shared" si="4"/>
        <v>378371.955348666</v>
      </c>
    </row>
    <row r="14" spans="1:42" s="7" customFormat="1" ht="35.1" hidden="1" customHeight="1" x14ac:dyDescent="0.3">
      <c r="A14" s="29" t="s">
        <v>10</v>
      </c>
      <c r="B14" s="36">
        <f t="shared" si="0"/>
        <v>1103.79</v>
      </c>
      <c r="C14" s="3">
        <v>1017.91</v>
      </c>
      <c r="D14" s="37">
        <v>85.88</v>
      </c>
      <c r="E14" s="6">
        <v>1355.007501720987</v>
      </c>
      <c r="F14" s="3">
        <v>461.51</v>
      </c>
      <c r="G14" s="4">
        <v>893.49750172098709</v>
      </c>
      <c r="H14" s="36">
        <v>6024.1685387092693</v>
      </c>
      <c r="I14" s="3">
        <v>1606.95</v>
      </c>
      <c r="J14" s="37">
        <v>4417.2185387092686</v>
      </c>
      <c r="K14" s="6">
        <v>6229.6577990107444</v>
      </c>
      <c r="L14" s="3">
        <v>1209.74</v>
      </c>
      <c r="M14" s="4">
        <v>5019.9177990107446</v>
      </c>
      <c r="N14" s="36">
        <v>3772.4620558031306</v>
      </c>
      <c r="O14" s="3">
        <v>2147.64</v>
      </c>
      <c r="P14" s="37">
        <v>1624.8220558031305</v>
      </c>
      <c r="Q14" s="6">
        <v>8183.7886210673769</v>
      </c>
      <c r="R14" s="3">
        <v>7692.45</v>
      </c>
      <c r="S14" s="4">
        <v>491.33862106737638</v>
      </c>
      <c r="T14" s="45">
        <v>5220.034759215192</v>
      </c>
      <c r="U14" s="3">
        <v>1382.09</v>
      </c>
      <c r="V14" s="37">
        <v>3837.9447592151914</v>
      </c>
      <c r="W14" s="6">
        <v>5818.670242803013</v>
      </c>
      <c r="X14" s="3">
        <v>1418.93</v>
      </c>
      <c r="Y14" s="4">
        <v>4399.7402428030127</v>
      </c>
      <c r="Z14" s="36">
        <v>6197.6789518229043</v>
      </c>
      <c r="AA14" s="3">
        <v>1419.73</v>
      </c>
      <c r="AB14" s="37">
        <v>4777.9489518229047</v>
      </c>
      <c r="AC14" s="6">
        <v>3004.4880572067655</v>
      </c>
      <c r="AD14" s="3">
        <v>855.95</v>
      </c>
      <c r="AE14" s="4">
        <v>2148.5380572067656</v>
      </c>
      <c r="AF14" s="36">
        <v>3391.2295379604711</v>
      </c>
      <c r="AG14" s="3">
        <v>2613.0700000000002</v>
      </c>
      <c r="AH14" s="37">
        <v>778.1595379604712</v>
      </c>
      <c r="AI14" s="6">
        <v>10645.733066901754</v>
      </c>
      <c r="AJ14" s="3">
        <v>6953.51</v>
      </c>
      <c r="AK14" s="4">
        <v>3692.2230669017531</v>
      </c>
      <c r="AL14" s="36">
        <f t="shared" si="1"/>
        <v>60946.709132221607</v>
      </c>
      <c r="AM14" s="5">
        <f t="shared" si="2"/>
        <v>3.7997758543380367</v>
      </c>
      <c r="AN14" s="6">
        <f t="shared" si="3"/>
        <v>28779.480000000003</v>
      </c>
      <c r="AO14" s="25">
        <f t="shared" si="4"/>
        <v>32167.229132221608</v>
      </c>
    </row>
    <row r="15" spans="1:42" s="7" customFormat="1" ht="35.1" hidden="1" customHeight="1" x14ac:dyDescent="0.3">
      <c r="A15" s="29" t="s">
        <v>11</v>
      </c>
      <c r="B15" s="36">
        <f t="shared" si="0"/>
        <v>4081.5552631578948</v>
      </c>
      <c r="C15" s="3">
        <v>1129.02</v>
      </c>
      <c r="D15" s="37">
        <v>2952.5352631578949</v>
      </c>
      <c r="E15" s="6">
        <v>8537.5660222903807</v>
      </c>
      <c r="F15" s="3">
        <v>923.65</v>
      </c>
      <c r="G15" s="4">
        <v>7613.9160222903793</v>
      </c>
      <c r="H15" s="36">
        <v>4342.2286168296241</v>
      </c>
      <c r="I15" s="3">
        <v>3328.06</v>
      </c>
      <c r="J15" s="37">
        <v>1014.1686168296244</v>
      </c>
      <c r="K15" s="6">
        <v>19534.783680319193</v>
      </c>
      <c r="L15" s="3">
        <v>1796.49</v>
      </c>
      <c r="M15" s="4">
        <v>17738.293680319195</v>
      </c>
      <c r="N15" s="36">
        <v>7940.9693286232286</v>
      </c>
      <c r="O15" s="3">
        <v>2994.16</v>
      </c>
      <c r="P15" s="37">
        <v>4946.8093286232288</v>
      </c>
      <c r="Q15" s="6">
        <v>5141.691578437707</v>
      </c>
      <c r="R15" s="3">
        <v>3074.75</v>
      </c>
      <c r="S15" s="4">
        <v>2066.941578437707</v>
      </c>
      <c r="T15" s="45">
        <v>1149.2002218827117</v>
      </c>
      <c r="U15" s="3">
        <v>740.55</v>
      </c>
      <c r="V15" s="37">
        <v>408.65022188271178</v>
      </c>
      <c r="W15" s="6">
        <v>1770.7420515989359</v>
      </c>
      <c r="X15" s="3">
        <v>890.85</v>
      </c>
      <c r="Y15" s="4">
        <v>879.89205159893584</v>
      </c>
      <c r="Z15" s="36">
        <v>1246.7049615678143</v>
      </c>
      <c r="AA15" s="3">
        <v>649.13</v>
      </c>
      <c r="AB15" s="37">
        <v>597.57496156781406</v>
      </c>
      <c r="AC15" s="6">
        <v>1863.5615994251229</v>
      </c>
      <c r="AD15" s="3">
        <v>831.82</v>
      </c>
      <c r="AE15" s="4">
        <v>1031.7415994251228</v>
      </c>
      <c r="AF15" s="36">
        <v>8280.9421646759456</v>
      </c>
      <c r="AG15" s="3">
        <v>1153.95</v>
      </c>
      <c r="AH15" s="37">
        <v>7126.9921646759458</v>
      </c>
      <c r="AI15" s="6">
        <v>6491.1822891566262</v>
      </c>
      <c r="AJ15" s="3">
        <v>5514.5</v>
      </c>
      <c r="AK15" s="4">
        <v>976.68228915662633</v>
      </c>
      <c r="AL15" s="36">
        <f t="shared" si="1"/>
        <v>70381.127777965172</v>
      </c>
      <c r="AM15" s="5">
        <f t="shared" si="2"/>
        <v>4.3879729314278038</v>
      </c>
      <c r="AN15" s="6">
        <f t="shared" si="3"/>
        <v>23026.929999999997</v>
      </c>
      <c r="AO15" s="25">
        <f t="shared" si="4"/>
        <v>47354.197777965186</v>
      </c>
    </row>
    <row r="16" spans="1:42" s="7" customFormat="1" ht="35.1" hidden="1" customHeight="1" x14ac:dyDescent="0.3">
      <c r="A16" s="29" t="s">
        <v>12</v>
      </c>
      <c r="B16" s="36">
        <f t="shared" si="0"/>
        <v>7278.6673684210527</v>
      </c>
      <c r="C16" s="3">
        <v>3519.84</v>
      </c>
      <c r="D16" s="37">
        <v>3758.8273684210526</v>
      </c>
      <c r="E16" s="6">
        <v>5528.2499525314333</v>
      </c>
      <c r="F16" s="3">
        <v>2047.64</v>
      </c>
      <c r="G16" s="4">
        <v>3480.609952531433</v>
      </c>
      <c r="H16" s="36">
        <v>6414.5267159441064</v>
      </c>
      <c r="I16" s="3">
        <v>1722.86</v>
      </c>
      <c r="J16" s="37">
        <v>4691.6667159441076</v>
      </c>
      <c r="K16" s="6">
        <v>13229.83132444588</v>
      </c>
      <c r="L16" s="3">
        <v>1654.99</v>
      </c>
      <c r="M16" s="4">
        <v>11574.841324445881</v>
      </c>
      <c r="N16" s="36">
        <v>7050.5633969986739</v>
      </c>
      <c r="O16" s="3">
        <v>2651.7</v>
      </c>
      <c r="P16" s="37">
        <v>4398.863396998674</v>
      </c>
      <c r="Q16" s="6">
        <v>3985.8699078097334</v>
      </c>
      <c r="R16" s="3">
        <v>2081.9499999999998</v>
      </c>
      <c r="S16" s="4">
        <v>1903.9199078097331</v>
      </c>
      <c r="T16" s="45">
        <v>4674.3963865452351</v>
      </c>
      <c r="U16" s="3">
        <v>1472.31</v>
      </c>
      <c r="V16" s="37">
        <v>3202.0863865452347</v>
      </c>
      <c r="W16" s="6">
        <v>11137.561925976455</v>
      </c>
      <c r="X16" s="3">
        <v>2965.8</v>
      </c>
      <c r="Y16" s="4">
        <v>8171.761925976456</v>
      </c>
      <c r="Z16" s="36">
        <v>4297.5670620590872</v>
      </c>
      <c r="AA16" s="3">
        <v>1882.89</v>
      </c>
      <c r="AB16" s="37">
        <v>2414.6770620590873</v>
      </c>
      <c r="AC16" s="6">
        <v>3902.0314179592442</v>
      </c>
      <c r="AD16" s="3">
        <v>827</v>
      </c>
      <c r="AE16" s="4">
        <v>3075.0314179592442</v>
      </c>
      <c r="AF16" s="36">
        <v>4945.3666182265479</v>
      </c>
      <c r="AG16" s="3">
        <v>1349.72</v>
      </c>
      <c r="AH16" s="37">
        <v>3595.6466182265485</v>
      </c>
      <c r="AI16" s="6">
        <v>13706.661465373687</v>
      </c>
      <c r="AJ16" s="3">
        <v>3917.36</v>
      </c>
      <c r="AK16" s="4">
        <v>9789.3014653736864</v>
      </c>
      <c r="AL16" s="36">
        <f t="shared" si="1"/>
        <v>86151.29354229114</v>
      </c>
      <c r="AM16" s="5">
        <f t="shared" si="2"/>
        <v>5.3711777006991559</v>
      </c>
      <c r="AN16" s="6">
        <f t="shared" si="3"/>
        <v>26094.06</v>
      </c>
      <c r="AO16" s="25">
        <f t="shared" si="4"/>
        <v>60057.233542291135</v>
      </c>
    </row>
    <row r="17" spans="1:41" s="7" customFormat="1" ht="35.1" hidden="1" customHeight="1" x14ac:dyDescent="0.3">
      <c r="A17" s="29" t="s">
        <v>13</v>
      </c>
      <c r="B17" s="36">
        <f t="shared" si="0"/>
        <v>1220.42</v>
      </c>
      <c r="C17" s="3">
        <v>779.39</v>
      </c>
      <c r="D17" s="37">
        <v>441.03</v>
      </c>
      <c r="E17" s="6">
        <v>1154.4726420078121</v>
      </c>
      <c r="F17" s="3">
        <v>984.55</v>
      </c>
      <c r="G17" s="4">
        <v>169.92264200781202</v>
      </c>
      <c r="H17" s="36">
        <v>2977.0936064030311</v>
      </c>
      <c r="I17" s="3">
        <v>2249.19</v>
      </c>
      <c r="J17" s="37">
        <v>727.90360640303106</v>
      </c>
      <c r="K17" s="6">
        <v>5033.7090229921978</v>
      </c>
      <c r="L17" s="3">
        <v>3309.75</v>
      </c>
      <c r="M17" s="4">
        <v>1723.9590229921971</v>
      </c>
      <c r="N17" s="36">
        <v>8870.483564461756</v>
      </c>
      <c r="O17" s="3">
        <v>2396.2800000000002</v>
      </c>
      <c r="P17" s="37">
        <v>6474.2035644617563</v>
      </c>
      <c r="Q17" s="6">
        <v>8727.2987857500339</v>
      </c>
      <c r="R17" s="3">
        <v>5980.88</v>
      </c>
      <c r="S17" s="4">
        <v>2746.4187857500337</v>
      </c>
      <c r="T17" s="45">
        <v>2339.0973705376573</v>
      </c>
      <c r="U17" s="3">
        <v>993.89</v>
      </c>
      <c r="V17" s="37">
        <v>1345.2073705376574</v>
      </c>
      <c r="W17" s="6">
        <v>966.45458615770156</v>
      </c>
      <c r="X17" s="3">
        <v>699.33</v>
      </c>
      <c r="Y17" s="4">
        <v>267.12458615770163</v>
      </c>
      <c r="Z17" s="36">
        <v>1594.4177920261243</v>
      </c>
      <c r="AA17" s="3">
        <v>1246.69</v>
      </c>
      <c r="AB17" s="37">
        <v>347.72779202612435</v>
      </c>
      <c r="AC17" s="6">
        <v>2411.8876440931303</v>
      </c>
      <c r="AD17" s="3">
        <v>734.66</v>
      </c>
      <c r="AE17" s="4">
        <v>1677.2276440931303</v>
      </c>
      <c r="AF17" s="36">
        <v>4768.5293997925219</v>
      </c>
      <c r="AG17" s="3">
        <v>1601.82</v>
      </c>
      <c r="AH17" s="37">
        <v>3166.7093997925217</v>
      </c>
      <c r="AI17" s="6">
        <v>8686.945645019101</v>
      </c>
      <c r="AJ17" s="3">
        <v>5793.61</v>
      </c>
      <c r="AK17" s="4">
        <v>2893.3356450191013</v>
      </c>
      <c r="AL17" s="36">
        <f t="shared" si="1"/>
        <v>48750.810059241056</v>
      </c>
      <c r="AM17" s="5">
        <f t="shared" si="2"/>
        <v>3.0394118662034422</v>
      </c>
      <c r="AN17" s="6">
        <f t="shared" si="3"/>
        <v>26770.04</v>
      </c>
      <c r="AO17" s="25">
        <f t="shared" si="4"/>
        <v>21980.770059241062</v>
      </c>
    </row>
    <row r="18" spans="1:41" s="7" customFormat="1" ht="35.1" hidden="1" customHeight="1" x14ac:dyDescent="0.3">
      <c r="A18" s="29" t="s">
        <v>14</v>
      </c>
      <c r="B18" s="36">
        <f t="shared" si="0"/>
        <v>2886.56</v>
      </c>
      <c r="C18" s="3">
        <v>1725.5</v>
      </c>
      <c r="D18" s="37">
        <v>1161.06</v>
      </c>
      <c r="E18" s="6">
        <v>3152.5332002404584</v>
      </c>
      <c r="F18" s="3">
        <v>1002.7</v>
      </c>
      <c r="G18" s="4">
        <v>2149.8332002404586</v>
      </c>
      <c r="H18" s="36">
        <v>5643.1887843262648</v>
      </c>
      <c r="I18" s="3">
        <v>2392.6</v>
      </c>
      <c r="J18" s="37">
        <v>3250.5887843262649</v>
      </c>
      <c r="K18" s="6">
        <v>4591.7489531795591</v>
      </c>
      <c r="L18" s="3">
        <v>2337.1799999999998</v>
      </c>
      <c r="M18" s="4">
        <v>2254.5689531795592</v>
      </c>
      <c r="N18" s="36">
        <v>8855.014891755176</v>
      </c>
      <c r="O18" s="3">
        <v>1541.19</v>
      </c>
      <c r="P18" s="37">
        <v>7313.8248917551755</v>
      </c>
      <c r="Q18" s="6">
        <v>4381.4290760551712</v>
      </c>
      <c r="R18" s="3">
        <v>2909.29</v>
      </c>
      <c r="S18" s="4">
        <v>1472.1390760551712</v>
      </c>
      <c r="T18" s="45">
        <v>4763.3489084914172</v>
      </c>
      <c r="U18" s="3">
        <v>666.09</v>
      </c>
      <c r="V18" s="37">
        <v>4097.2589084914171</v>
      </c>
      <c r="W18" s="6">
        <v>8838.8802470072078</v>
      </c>
      <c r="X18" s="3">
        <v>7248.8</v>
      </c>
      <c r="Y18" s="4">
        <v>1590.0802470072076</v>
      </c>
      <c r="Z18" s="36">
        <v>6845.7736315275288</v>
      </c>
      <c r="AA18" s="3">
        <v>3272.68</v>
      </c>
      <c r="AB18" s="37">
        <v>3573.093631527528</v>
      </c>
      <c r="AC18" s="6">
        <v>5126.3542902246008</v>
      </c>
      <c r="AD18" s="3">
        <v>1368.52</v>
      </c>
      <c r="AE18" s="4">
        <v>3757.8342902246009</v>
      </c>
      <c r="AF18" s="36">
        <v>3879.2887731710075</v>
      </c>
      <c r="AG18" s="3">
        <v>2337.16</v>
      </c>
      <c r="AH18" s="37">
        <v>1542.1287731710077</v>
      </c>
      <c r="AI18" s="6">
        <v>9236.9017435596033</v>
      </c>
      <c r="AJ18" s="3">
        <v>3248.48</v>
      </c>
      <c r="AK18" s="4">
        <v>5988.4217435596038</v>
      </c>
      <c r="AL18" s="36">
        <f t="shared" si="1"/>
        <v>68201.022499537983</v>
      </c>
      <c r="AM18" s="5">
        <f t="shared" si="2"/>
        <v>4.2520523622152657</v>
      </c>
      <c r="AN18" s="6">
        <f t="shared" si="3"/>
        <v>30050.19</v>
      </c>
      <c r="AO18" s="25">
        <f t="shared" si="4"/>
        <v>38150.832499537995</v>
      </c>
    </row>
    <row r="19" spans="1:41" s="7" customFormat="1" ht="35.1" hidden="1" customHeight="1" x14ac:dyDescent="0.3">
      <c r="A19" s="29" t="s">
        <v>15</v>
      </c>
      <c r="B19" s="36">
        <f t="shared" si="0"/>
        <v>6395.5336842105262</v>
      </c>
      <c r="C19" s="3">
        <v>2233.94</v>
      </c>
      <c r="D19" s="37">
        <v>4161.5936842105266</v>
      </c>
      <c r="E19" s="6">
        <v>3548.3419888044741</v>
      </c>
      <c r="F19" s="3">
        <v>2033.53</v>
      </c>
      <c r="G19" s="4">
        <v>1514.8119888044746</v>
      </c>
      <c r="H19" s="36">
        <v>5211.4377989436298</v>
      </c>
      <c r="I19" s="3">
        <v>3400</v>
      </c>
      <c r="J19" s="37">
        <v>1811.4377989436296</v>
      </c>
      <c r="K19" s="6">
        <v>5419.61872427867</v>
      </c>
      <c r="L19" s="3">
        <v>2414.52</v>
      </c>
      <c r="M19" s="4">
        <v>3005.0987242786709</v>
      </c>
      <c r="N19" s="36">
        <v>7738.3806739894098</v>
      </c>
      <c r="O19" s="3">
        <v>2604.37</v>
      </c>
      <c r="P19" s="37">
        <v>5134.01067398941</v>
      </c>
      <c r="Q19" s="6">
        <v>5076.7794151519738</v>
      </c>
      <c r="R19" s="3">
        <v>2965.32</v>
      </c>
      <c r="S19" s="4">
        <v>2111.4594151519736</v>
      </c>
      <c r="T19" s="45">
        <v>3031.2879943451903</v>
      </c>
      <c r="U19" s="3">
        <v>1608.12</v>
      </c>
      <c r="V19" s="37">
        <v>1423.16799434519</v>
      </c>
      <c r="W19" s="6">
        <v>4435.1861631380816</v>
      </c>
      <c r="X19" s="3">
        <v>2664.49</v>
      </c>
      <c r="Y19" s="4">
        <v>1770.6961631380818</v>
      </c>
      <c r="Z19" s="36">
        <v>4727.03803621935</v>
      </c>
      <c r="AA19" s="3">
        <v>2535.91</v>
      </c>
      <c r="AB19" s="37">
        <v>2191.1280362193497</v>
      </c>
      <c r="AC19" s="6">
        <v>4010.9170257457763</v>
      </c>
      <c r="AD19" s="3">
        <v>880.91</v>
      </c>
      <c r="AE19" s="4">
        <v>3130.0070257457764</v>
      </c>
      <c r="AF19" s="36">
        <v>7319.4612434444271</v>
      </c>
      <c r="AG19" s="3">
        <v>5123.72</v>
      </c>
      <c r="AH19" s="37">
        <v>2195.7412434444277</v>
      </c>
      <c r="AI19" s="6">
        <v>12219.314838867667</v>
      </c>
      <c r="AJ19" s="3">
        <v>8614.09</v>
      </c>
      <c r="AK19" s="4">
        <v>3605.2248388676658</v>
      </c>
      <c r="AL19" s="36">
        <f t="shared" si="1"/>
        <v>69133.297587139168</v>
      </c>
      <c r="AM19" s="5">
        <f t="shared" si="2"/>
        <v>4.3101758674529762</v>
      </c>
      <c r="AN19" s="6">
        <f t="shared" si="3"/>
        <v>37078.92</v>
      </c>
      <c r="AO19" s="25">
        <f t="shared" si="4"/>
        <v>32054.377587139181</v>
      </c>
    </row>
    <row r="20" spans="1:41" s="7" customFormat="1" ht="35.1" hidden="1" customHeight="1" x14ac:dyDescent="0.3">
      <c r="A20" s="29" t="s">
        <v>16</v>
      </c>
      <c r="B20" s="36">
        <f t="shared" si="0"/>
        <v>5849.5042105263165</v>
      </c>
      <c r="C20" s="3">
        <v>1311.4</v>
      </c>
      <c r="D20" s="37">
        <v>4538.1042105263159</v>
      </c>
      <c r="E20" s="6">
        <v>37476.551854773606</v>
      </c>
      <c r="F20" s="3">
        <v>1199.74</v>
      </c>
      <c r="G20" s="4">
        <v>36276.811854773609</v>
      </c>
      <c r="H20" s="36">
        <v>4346.7909461882282</v>
      </c>
      <c r="I20" s="3">
        <v>2849.88</v>
      </c>
      <c r="J20" s="37">
        <v>1496.9109461882283</v>
      </c>
      <c r="K20" s="6">
        <v>5014.408385148311</v>
      </c>
      <c r="L20" s="3">
        <v>1274.0999999999999</v>
      </c>
      <c r="M20" s="4">
        <v>3740.3083851483111</v>
      </c>
      <c r="N20" s="36">
        <v>6512.5601576644813</v>
      </c>
      <c r="O20" s="3">
        <v>2915.11</v>
      </c>
      <c r="P20" s="37">
        <v>3597.4501576644811</v>
      </c>
      <c r="Q20" s="6">
        <v>16632.416405974651</v>
      </c>
      <c r="R20" s="3">
        <v>8351.9</v>
      </c>
      <c r="S20" s="4">
        <v>8280.5164059746494</v>
      </c>
      <c r="T20" s="45">
        <v>3755.2195072751256</v>
      </c>
      <c r="U20" s="3">
        <v>2382.81</v>
      </c>
      <c r="V20" s="37">
        <v>1372.4095072751254</v>
      </c>
      <c r="W20" s="6">
        <v>4586.075674718074</v>
      </c>
      <c r="X20" s="3">
        <v>1368.54</v>
      </c>
      <c r="Y20" s="4">
        <v>3217.5356747180736</v>
      </c>
      <c r="Z20" s="36">
        <v>8837.6545987031677</v>
      </c>
      <c r="AA20" s="3">
        <v>3214.26</v>
      </c>
      <c r="AB20" s="37">
        <v>5623.3945987031675</v>
      </c>
      <c r="AC20" s="6">
        <v>1156.0365694013262</v>
      </c>
      <c r="AD20" s="3">
        <v>763.82</v>
      </c>
      <c r="AE20" s="4">
        <v>392.2165694013263</v>
      </c>
      <c r="AF20" s="36">
        <v>6342.1743405071484</v>
      </c>
      <c r="AG20" s="3">
        <v>4307.55</v>
      </c>
      <c r="AH20" s="37">
        <v>2034.6243405071489</v>
      </c>
      <c r="AI20" s="6">
        <v>10217.706812616318</v>
      </c>
      <c r="AJ20" s="3">
        <v>4547.47</v>
      </c>
      <c r="AK20" s="4">
        <v>5670.2368126163174</v>
      </c>
      <c r="AL20" s="36">
        <f t="shared" si="1"/>
        <v>110727.09946349676</v>
      </c>
      <c r="AM20" s="5">
        <f t="shared" si="2"/>
        <v>6.903377802557074</v>
      </c>
      <c r="AN20" s="6">
        <f t="shared" si="3"/>
        <v>34486.58</v>
      </c>
      <c r="AO20" s="25">
        <f t="shared" si="4"/>
        <v>76240.519463496763</v>
      </c>
    </row>
    <row r="21" spans="1:41" s="7" customFormat="1" ht="34.5" hidden="1" customHeight="1" thickBot="1" x14ac:dyDescent="0.35">
      <c r="A21" s="30" t="s">
        <v>17</v>
      </c>
      <c r="B21" s="38">
        <f t="shared" si="0"/>
        <v>4481.7463157894736</v>
      </c>
      <c r="C21" s="9">
        <v>3634.68</v>
      </c>
      <c r="D21" s="39">
        <v>847.06631578947372</v>
      </c>
      <c r="E21" s="12">
        <v>1974.8693843995134</v>
      </c>
      <c r="F21" s="9">
        <v>514.92999999999995</v>
      </c>
      <c r="G21" s="10">
        <v>1459.9393843995133</v>
      </c>
      <c r="H21" s="38">
        <v>1732.7814918418478</v>
      </c>
      <c r="I21" s="9">
        <v>675.73</v>
      </c>
      <c r="J21" s="39">
        <v>1057.0514918418478</v>
      </c>
      <c r="K21" s="12">
        <v>2560.5298310124767</v>
      </c>
      <c r="L21" s="9">
        <v>540.5</v>
      </c>
      <c r="M21" s="10">
        <v>2020.029831012477</v>
      </c>
      <c r="N21" s="38">
        <v>2536.67639488651</v>
      </c>
      <c r="O21" s="9">
        <v>1197.25</v>
      </c>
      <c r="P21" s="39">
        <v>1339.4263948865098</v>
      </c>
      <c r="Q21" s="12">
        <v>2182.6369224002538</v>
      </c>
      <c r="R21" s="9">
        <v>1160.83</v>
      </c>
      <c r="S21" s="10">
        <v>1021.8069224002535</v>
      </c>
      <c r="T21" s="46">
        <v>1271.6111848541616</v>
      </c>
      <c r="U21" s="9">
        <v>258.43</v>
      </c>
      <c r="V21" s="39">
        <v>1013.1811848541615</v>
      </c>
      <c r="W21" s="12">
        <v>946.58960638289693</v>
      </c>
      <c r="X21" s="9">
        <v>587.67999999999995</v>
      </c>
      <c r="Y21" s="10">
        <v>358.90960638289681</v>
      </c>
      <c r="Z21" s="38">
        <v>1625.4852881862616</v>
      </c>
      <c r="AA21" s="9">
        <v>390.59</v>
      </c>
      <c r="AB21" s="39">
        <v>1234.8952881862615</v>
      </c>
      <c r="AC21" s="12">
        <v>909.74718347737178</v>
      </c>
      <c r="AD21" s="9">
        <v>245.96</v>
      </c>
      <c r="AE21" s="10">
        <v>663.78718347737174</v>
      </c>
      <c r="AF21" s="38">
        <v>1602.1914834670163</v>
      </c>
      <c r="AG21" s="9">
        <v>193.7</v>
      </c>
      <c r="AH21" s="39">
        <v>1408.4914834670165</v>
      </c>
      <c r="AI21" s="12">
        <v>2833.7055793907343</v>
      </c>
      <c r="AJ21" s="9">
        <v>1209.69</v>
      </c>
      <c r="AK21" s="10">
        <v>1624.0155793907338</v>
      </c>
      <c r="AL21" s="38">
        <f t="shared" si="1"/>
        <v>24658.570666088519</v>
      </c>
      <c r="AM21" s="11">
        <f t="shared" si="2"/>
        <v>1.5373601422222671</v>
      </c>
      <c r="AN21" s="12">
        <f t="shared" si="3"/>
        <v>10609.970000000001</v>
      </c>
      <c r="AO21" s="48">
        <f t="shared" si="4"/>
        <v>14048.600666088518</v>
      </c>
    </row>
    <row r="22" spans="1:41" s="7" customFormat="1" ht="45.75" hidden="1" customHeight="1" thickTop="1" thickBot="1" x14ac:dyDescent="0.35">
      <c r="A22" s="31" t="s">
        <v>29</v>
      </c>
      <c r="B22" s="40">
        <f t="shared" si="0"/>
        <v>99647.191052631591</v>
      </c>
      <c r="C22" s="26">
        <v>30166.57</v>
      </c>
      <c r="D22" s="41">
        <v>69480.621052631584</v>
      </c>
      <c r="E22" s="33">
        <v>136392.20697052078</v>
      </c>
      <c r="F22" s="26">
        <v>39068.629999999997</v>
      </c>
      <c r="G22" s="27">
        <v>97323.576970520764</v>
      </c>
      <c r="H22" s="40">
        <v>109513.03220242741</v>
      </c>
      <c r="I22" s="26">
        <v>31072.73</v>
      </c>
      <c r="J22" s="41">
        <v>78440.302202427425</v>
      </c>
      <c r="K22" s="33">
        <f t="shared" ref="K22:S22" si="5">SUM(K5:K21)</f>
        <v>158021.71337374856</v>
      </c>
      <c r="L22" s="26">
        <f t="shared" si="5"/>
        <v>31810.050000000003</v>
      </c>
      <c r="M22" s="27">
        <f t="shared" si="5"/>
        <v>126211.66337374855</v>
      </c>
      <c r="N22" s="40">
        <f t="shared" si="5"/>
        <v>138305.40984112746</v>
      </c>
      <c r="O22" s="26">
        <f t="shared" si="5"/>
        <v>34178.629999999997</v>
      </c>
      <c r="P22" s="41">
        <f t="shared" si="5"/>
        <v>104126.77984112747</v>
      </c>
      <c r="Q22" s="33">
        <f t="shared" si="5"/>
        <v>144907.35906518271</v>
      </c>
      <c r="R22" s="26">
        <f t="shared" si="5"/>
        <v>53923.710000000006</v>
      </c>
      <c r="S22" s="27">
        <f t="shared" si="5"/>
        <v>90983.649065182733</v>
      </c>
      <c r="T22" s="47">
        <v>97985.015990564774</v>
      </c>
      <c r="U22" s="26">
        <v>26446.39</v>
      </c>
      <c r="V22" s="41">
        <v>71538.625990564775</v>
      </c>
      <c r="W22" s="33">
        <v>144576.9632005904</v>
      </c>
      <c r="X22" s="26">
        <v>40024.44</v>
      </c>
      <c r="Y22" s="27">
        <v>104552.52320059038</v>
      </c>
      <c r="Z22" s="40">
        <v>130686.52550780629</v>
      </c>
      <c r="AA22" s="26">
        <v>30142.63</v>
      </c>
      <c r="AB22" s="41">
        <v>100543.8955078063</v>
      </c>
      <c r="AC22" s="33">
        <f>SUM(AC5:AC21)</f>
        <v>93466.854017287551</v>
      </c>
      <c r="AD22" s="26">
        <f>SUM(AD5:AD21)</f>
        <v>17076.810000000001</v>
      </c>
      <c r="AE22" s="27">
        <f>SUM(AE5:AE21)</f>
        <v>76390.044017287539</v>
      </c>
      <c r="AF22" s="40">
        <v>125318.18707634469</v>
      </c>
      <c r="AG22" s="26">
        <v>35682.31</v>
      </c>
      <c r="AH22" s="41">
        <v>89635.87707634471</v>
      </c>
      <c r="AI22" s="33">
        <f>SUM(AI5:AI21)</f>
        <v>225134.91877069249</v>
      </c>
      <c r="AJ22" s="26">
        <f>SUM(AJ5:AJ21)</f>
        <v>102985.12999999999</v>
      </c>
      <c r="AK22" s="27">
        <f>SUM(AK5:AK21)</f>
        <v>122149.78877069255</v>
      </c>
      <c r="AL22" s="40">
        <f>SUM(AL5:AL21)</f>
        <v>1603955.3770689245</v>
      </c>
      <c r="AM22" s="13">
        <f t="shared" si="2"/>
        <v>100</v>
      </c>
      <c r="AN22" s="33">
        <f>SUM(AN5:AN21)</f>
        <v>472578.02999999991</v>
      </c>
      <c r="AO22" s="49">
        <f>SUM(AO5:AO21)</f>
        <v>1131377.3470689249</v>
      </c>
    </row>
    <row r="23" spans="1:41" s="7" customFormat="1" ht="33.75" hidden="1" customHeight="1" thickTop="1" x14ac:dyDescent="0.3">
      <c r="A23" s="18"/>
      <c r="B23" s="14"/>
      <c r="C23" s="15"/>
      <c r="D23" s="16"/>
      <c r="E23" s="17"/>
      <c r="F23" s="15"/>
      <c r="G23" s="16"/>
      <c r="H23" s="17"/>
      <c r="I23" s="15"/>
      <c r="J23" s="16"/>
      <c r="K23" s="17"/>
      <c r="L23" s="15"/>
      <c r="M23" s="16"/>
      <c r="N23" s="17"/>
      <c r="O23" s="15"/>
      <c r="P23" s="16"/>
      <c r="Q23" s="17"/>
      <c r="R23" s="15"/>
      <c r="S23" s="15"/>
    </row>
    <row r="24" spans="1:41" hidden="1" x14ac:dyDescent="0.3"/>
    <row r="25" spans="1:41" hidden="1" x14ac:dyDescent="0.3"/>
    <row r="26" spans="1:41" s="20" customFormat="1" ht="45.75" hidden="1" customHeight="1" thickBot="1" x14ac:dyDescent="0.35">
      <c r="A26" s="124" t="s">
        <v>54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</row>
    <row r="27" spans="1:41" ht="34.5" hidden="1" customHeight="1" thickBot="1" x14ac:dyDescent="0.35">
      <c r="A27" s="125" t="s">
        <v>40</v>
      </c>
      <c r="B27" s="127" t="s">
        <v>19</v>
      </c>
      <c r="C27" s="128"/>
      <c r="D27" s="129"/>
      <c r="E27" s="130" t="s">
        <v>24</v>
      </c>
      <c r="F27" s="130"/>
      <c r="G27" s="130"/>
      <c r="H27" s="127" t="s">
        <v>25</v>
      </c>
      <c r="I27" s="128"/>
      <c r="J27" s="129"/>
      <c r="K27" s="130" t="s">
        <v>26</v>
      </c>
      <c r="L27" s="130"/>
      <c r="M27" s="130"/>
      <c r="N27" s="127" t="s">
        <v>27</v>
      </c>
      <c r="O27" s="128"/>
      <c r="P27" s="129"/>
      <c r="Q27" s="130" t="s">
        <v>28</v>
      </c>
      <c r="R27" s="130"/>
      <c r="S27" s="130"/>
      <c r="T27" s="131" t="s">
        <v>33</v>
      </c>
      <c r="U27" s="132"/>
      <c r="V27" s="133"/>
      <c r="W27" s="134" t="s">
        <v>34</v>
      </c>
      <c r="X27" s="134"/>
      <c r="Y27" s="134"/>
      <c r="Z27" s="131" t="s">
        <v>35</v>
      </c>
      <c r="AA27" s="132"/>
      <c r="AB27" s="133"/>
      <c r="AC27" s="134" t="s">
        <v>36</v>
      </c>
      <c r="AD27" s="134"/>
      <c r="AE27" s="134"/>
      <c r="AF27" s="131" t="s">
        <v>37</v>
      </c>
      <c r="AG27" s="132"/>
      <c r="AH27" s="133"/>
      <c r="AI27" s="134" t="s">
        <v>38</v>
      </c>
      <c r="AJ27" s="134"/>
      <c r="AK27" s="134"/>
      <c r="AL27" s="135" t="s">
        <v>30</v>
      </c>
      <c r="AM27" s="136"/>
      <c r="AN27" s="137"/>
      <c r="AO27" s="138"/>
    </row>
    <row r="28" spans="1:41" ht="35.1" hidden="1" customHeight="1" x14ac:dyDescent="0.3">
      <c r="A28" s="126"/>
      <c r="B28" s="34" t="s">
        <v>21</v>
      </c>
      <c r="C28" s="1" t="s">
        <v>23</v>
      </c>
      <c r="D28" s="35" t="s">
        <v>18</v>
      </c>
      <c r="E28" s="32" t="s">
        <v>20</v>
      </c>
      <c r="F28" s="21" t="s">
        <v>22</v>
      </c>
      <c r="G28" s="22" t="s">
        <v>0</v>
      </c>
      <c r="H28" s="34" t="s">
        <v>20</v>
      </c>
      <c r="I28" s="1" t="s">
        <v>22</v>
      </c>
      <c r="J28" s="35" t="s">
        <v>0</v>
      </c>
      <c r="K28" s="32" t="s">
        <v>20</v>
      </c>
      <c r="L28" s="21" t="s">
        <v>22</v>
      </c>
      <c r="M28" s="22" t="s">
        <v>0</v>
      </c>
      <c r="N28" s="34" t="s">
        <v>20</v>
      </c>
      <c r="O28" s="1" t="s">
        <v>22</v>
      </c>
      <c r="P28" s="35" t="s">
        <v>0</v>
      </c>
      <c r="Q28" s="32" t="s">
        <v>20</v>
      </c>
      <c r="R28" s="21" t="s">
        <v>22</v>
      </c>
      <c r="S28" s="22" t="s">
        <v>0</v>
      </c>
      <c r="T28" s="43" t="s">
        <v>21</v>
      </c>
      <c r="U28" s="8" t="s">
        <v>23</v>
      </c>
      <c r="V28" s="44" t="s">
        <v>18</v>
      </c>
      <c r="W28" s="42" t="s">
        <v>20</v>
      </c>
      <c r="X28" s="23" t="s">
        <v>22</v>
      </c>
      <c r="Y28" s="24" t="s">
        <v>0</v>
      </c>
      <c r="Z28" s="43" t="s">
        <v>20</v>
      </c>
      <c r="AA28" s="8" t="s">
        <v>22</v>
      </c>
      <c r="AB28" s="44" t="s">
        <v>0</v>
      </c>
      <c r="AC28" s="42" t="s">
        <v>20</v>
      </c>
      <c r="AD28" s="23" t="s">
        <v>22</v>
      </c>
      <c r="AE28" s="24" t="s">
        <v>0</v>
      </c>
      <c r="AF28" s="43" t="s">
        <v>20</v>
      </c>
      <c r="AG28" s="8" t="s">
        <v>22</v>
      </c>
      <c r="AH28" s="44" t="s">
        <v>0</v>
      </c>
      <c r="AI28" s="42" t="s">
        <v>20</v>
      </c>
      <c r="AJ28" s="23" t="s">
        <v>22</v>
      </c>
      <c r="AK28" s="24" t="s">
        <v>0</v>
      </c>
      <c r="AL28" s="50" t="s">
        <v>29</v>
      </c>
      <c r="AM28" s="51" t="s">
        <v>32</v>
      </c>
      <c r="AN28" s="52" t="s">
        <v>31</v>
      </c>
      <c r="AO28" s="53" t="s">
        <v>18</v>
      </c>
    </row>
    <row r="29" spans="1:41" ht="30" hidden="1" customHeight="1" x14ac:dyDescent="0.3">
      <c r="A29" s="28" t="s">
        <v>1</v>
      </c>
      <c r="B29" s="36">
        <v>10588.509452651331</v>
      </c>
      <c r="C29" s="3">
        <v>772.75</v>
      </c>
      <c r="D29" s="37">
        <v>9815.7594526513312</v>
      </c>
      <c r="E29" s="6">
        <v>6711.7865565537822</v>
      </c>
      <c r="F29" s="3">
        <v>552.26</v>
      </c>
      <c r="G29" s="4">
        <v>6159.526556553782</v>
      </c>
      <c r="H29" s="36">
        <v>20050.170318326374</v>
      </c>
      <c r="I29" s="3">
        <v>1252.03</v>
      </c>
      <c r="J29" s="37">
        <v>18798.140318326372</v>
      </c>
      <c r="K29" s="6">
        <v>7070.3297861335504</v>
      </c>
      <c r="L29" s="3">
        <v>1696.33</v>
      </c>
      <c r="M29" s="4">
        <v>5373.9997861335505</v>
      </c>
      <c r="N29" s="36">
        <v>21682.882689583097</v>
      </c>
      <c r="O29" s="3">
        <v>2459.31</v>
      </c>
      <c r="P29" s="37">
        <v>19223.572689583096</v>
      </c>
      <c r="Q29" s="36">
        <v>21498.458772007638</v>
      </c>
      <c r="R29" s="3">
        <v>1133.08</v>
      </c>
      <c r="S29" s="37">
        <v>20365.378772007636</v>
      </c>
      <c r="T29" s="101">
        <v>7516.9919919369613</v>
      </c>
      <c r="U29" s="102">
        <v>2428.61</v>
      </c>
      <c r="V29" s="105">
        <v>5088.3819919369616</v>
      </c>
      <c r="W29" s="6">
        <v>24402.436449183711</v>
      </c>
      <c r="X29" s="3">
        <v>2804.04</v>
      </c>
      <c r="Y29" s="4">
        <v>21598.396449183711</v>
      </c>
      <c r="Z29" s="36">
        <v>6667.8686652085298</v>
      </c>
      <c r="AA29" s="3">
        <v>2835.26</v>
      </c>
      <c r="AB29" s="105">
        <v>3832.6086652085301</v>
      </c>
      <c r="AC29" s="6">
        <v>9668.3884835466561</v>
      </c>
      <c r="AD29" s="3">
        <v>1497.94</v>
      </c>
      <c r="AE29" s="4">
        <v>8170.4484835466565</v>
      </c>
      <c r="AF29" s="36">
        <v>11656.211982746543</v>
      </c>
      <c r="AG29" s="3">
        <v>3194.88</v>
      </c>
      <c r="AH29" s="37">
        <v>8461.3319827465439</v>
      </c>
      <c r="AI29" s="6">
        <v>26317.965960223413</v>
      </c>
      <c r="AJ29" s="3">
        <v>6465.42</v>
      </c>
      <c r="AK29" s="4">
        <v>19852.545960223415</v>
      </c>
      <c r="AL29" s="36">
        <f>B29+E29+H29+K29+N29+Q29+T29+W29+Z29+AC29+AF29+AI29</f>
        <v>173832.0011081016</v>
      </c>
      <c r="AM29" s="5">
        <f>AL29/$AL$46*100</f>
        <v>11.249246427762538</v>
      </c>
      <c r="AN29" s="6">
        <f>C29+F29+I29+L29+O29+R29+U29+X29+AA29+AD29+AG29+AJ29</f>
        <v>27091.910000000003</v>
      </c>
      <c r="AO29" s="25">
        <f>AK29+AH29+AE29+AB29+Y29+V29+S29+P29+M29+J29+G29+D29</f>
        <v>146740.09110810159</v>
      </c>
    </row>
    <row r="30" spans="1:41" ht="30" hidden="1" customHeight="1" x14ac:dyDescent="0.3">
      <c r="A30" s="29" t="s">
        <v>2</v>
      </c>
      <c r="B30" s="36">
        <v>3926.1802891483753</v>
      </c>
      <c r="C30" s="3">
        <v>1608.24</v>
      </c>
      <c r="D30" s="37">
        <v>2317.9402891483755</v>
      </c>
      <c r="E30" s="6">
        <v>8984.7955113433854</v>
      </c>
      <c r="F30" s="3">
        <v>536.4</v>
      </c>
      <c r="G30" s="4">
        <v>8448.395511343384</v>
      </c>
      <c r="H30" s="36">
        <v>13815.917308067814</v>
      </c>
      <c r="I30" s="3">
        <v>302.39999999999998</v>
      </c>
      <c r="J30" s="37">
        <v>13513.517308067814</v>
      </c>
      <c r="K30" s="6">
        <v>3792.1151300784572</v>
      </c>
      <c r="L30" s="3">
        <v>380.37</v>
      </c>
      <c r="M30" s="4">
        <v>3411.7451300784574</v>
      </c>
      <c r="N30" s="36">
        <v>9731.424296039726</v>
      </c>
      <c r="O30" s="3">
        <v>2063.86</v>
      </c>
      <c r="P30" s="37">
        <v>7667.5642960397263</v>
      </c>
      <c r="Q30" s="36">
        <v>4165.8139049067677</v>
      </c>
      <c r="R30" s="3">
        <v>589.14</v>
      </c>
      <c r="S30" s="37">
        <v>3576.6739049067673</v>
      </c>
      <c r="T30" s="101">
        <v>6338.4514927591908</v>
      </c>
      <c r="U30" s="102">
        <v>613.84</v>
      </c>
      <c r="V30" s="105">
        <v>5724.6114927591907</v>
      </c>
      <c r="W30" s="6">
        <v>8298.4794001698556</v>
      </c>
      <c r="X30" s="3">
        <v>818.72</v>
      </c>
      <c r="Y30" s="4">
        <v>7479.7594001698553</v>
      </c>
      <c r="Z30" s="36">
        <v>18171.773047535375</v>
      </c>
      <c r="AA30" s="3">
        <v>803.66</v>
      </c>
      <c r="AB30" s="105">
        <v>17368.113047535371</v>
      </c>
      <c r="AC30" s="6">
        <v>10576.483986027622</v>
      </c>
      <c r="AD30" s="3">
        <v>1278.83</v>
      </c>
      <c r="AE30" s="4">
        <v>9297.6539860276225</v>
      </c>
      <c r="AF30" s="36">
        <v>3887.2103360310161</v>
      </c>
      <c r="AG30" s="3">
        <v>1788.14</v>
      </c>
      <c r="AH30" s="37">
        <v>2099.0703360310158</v>
      </c>
      <c r="AI30" s="6">
        <v>13797.747397458124</v>
      </c>
      <c r="AJ30" s="3">
        <v>3480.76</v>
      </c>
      <c r="AK30" s="4">
        <v>10316.987397458124</v>
      </c>
      <c r="AL30" s="36">
        <f t="shared" ref="AL30:AL45" si="6">B30+E30+H30+K30+N30+Q30+T30+W30+Z30+AC30+AF30+AI30</f>
        <v>105486.39209956571</v>
      </c>
      <c r="AM30" s="5">
        <f t="shared" ref="AM30:AM46" si="7">AL30/$AL$46*100</f>
        <v>6.8263749593819378</v>
      </c>
      <c r="AN30" s="6">
        <f t="shared" ref="AN30:AN45" si="8">C30+F30+I30+L30+O30+R30+U30+X30+AA30+AD30+AG30+AJ30</f>
        <v>14264.36</v>
      </c>
      <c r="AO30" s="25">
        <f t="shared" ref="AO30:AO45" si="9">AK30+AH30+AE30+AB30+Y30+V30+S30+P30+M30+J30+G30+D30</f>
        <v>91222.032099565709</v>
      </c>
    </row>
    <row r="31" spans="1:41" ht="30" hidden="1" customHeight="1" x14ac:dyDescent="0.3">
      <c r="A31" s="29" t="s">
        <v>3</v>
      </c>
      <c r="B31" s="36">
        <v>4144.5275285295756</v>
      </c>
      <c r="C31" s="3">
        <v>1075.03</v>
      </c>
      <c r="D31" s="37">
        <v>3069.497528529575</v>
      </c>
      <c r="E31" s="6">
        <v>1490.1814068725048</v>
      </c>
      <c r="F31" s="3">
        <v>232.04</v>
      </c>
      <c r="G31" s="4">
        <v>1258.1414068725048</v>
      </c>
      <c r="H31" s="36">
        <v>3033.6429221912763</v>
      </c>
      <c r="I31" s="3">
        <v>193.54</v>
      </c>
      <c r="J31" s="37">
        <v>2840.1029221912763</v>
      </c>
      <c r="K31" s="6">
        <v>4254.0619016167357</v>
      </c>
      <c r="L31" s="3">
        <v>766.39</v>
      </c>
      <c r="M31" s="4">
        <v>3487.6719016167353</v>
      </c>
      <c r="N31" s="36">
        <v>3747.8485701600916</v>
      </c>
      <c r="O31" s="3">
        <v>199.7</v>
      </c>
      <c r="P31" s="37">
        <v>3548.1485701600918</v>
      </c>
      <c r="Q31" s="36">
        <v>2788.642896165542</v>
      </c>
      <c r="R31" s="3">
        <v>881.21</v>
      </c>
      <c r="S31" s="37">
        <v>1907.4328961655422</v>
      </c>
      <c r="T31" s="101">
        <v>1717.451283698575</v>
      </c>
      <c r="U31" s="102">
        <v>494.3</v>
      </c>
      <c r="V31" s="105">
        <v>1223.1512836985751</v>
      </c>
      <c r="W31" s="6">
        <v>7904.9278894028212</v>
      </c>
      <c r="X31" s="3">
        <v>1403.84</v>
      </c>
      <c r="Y31" s="4">
        <v>6501.087889402821</v>
      </c>
      <c r="Z31" s="36">
        <v>14051.553945250263</v>
      </c>
      <c r="AA31" s="3">
        <v>2825.96</v>
      </c>
      <c r="AB31" s="105">
        <v>11225.593945250264</v>
      </c>
      <c r="AC31" s="6">
        <v>4288.70636160911</v>
      </c>
      <c r="AD31" s="3">
        <v>531.86</v>
      </c>
      <c r="AE31" s="4">
        <v>3756.8463616091099</v>
      </c>
      <c r="AF31" s="36">
        <v>7626.6693856081447</v>
      </c>
      <c r="AG31" s="3">
        <v>541.61</v>
      </c>
      <c r="AH31" s="37">
        <v>7085.059385608145</v>
      </c>
      <c r="AI31" s="6">
        <v>8323.1716716357059</v>
      </c>
      <c r="AJ31" s="3">
        <v>4793.55</v>
      </c>
      <c r="AK31" s="4">
        <v>3529.6216716357058</v>
      </c>
      <c r="AL31" s="36">
        <f t="shared" si="6"/>
        <v>63371.385762740349</v>
      </c>
      <c r="AM31" s="5">
        <f t="shared" si="7"/>
        <v>4.1009729530211585</v>
      </c>
      <c r="AN31" s="6">
        <f t="shared" si="8"/>
        <v>13939.030000000002</v>
      </c>
      <c r="AO31" s="25">
        <f t="shared" si="9"/>
        <v>49432.355762740342</v>
      </c>
    </row>
    <row r="32" spans="1:41" ht="30" hidden="1" customHeight="1" x14ac:dyDescent="0.3">
      <c r="A32" s="28" t="s">
        <v>4</v>
      </c>
      <c r="B32" s="36">
        <v>8520.9323483461649</v>
      </c>
      <c r="C32" s="3">
        <v>977.44</v>
      </c>
      <c r="D32" s="37">
        <v>7543.4923483461653</v>
      </c>
      <c r="E32" s="6">
        <v>2820.7356841474366</v>
      </c>
      <c r="F32" s="3">
        <v>1063.8499999999999</v>
      </c>
      <c r="G32" s="4">
        <v>1756.8856841474367</v>
      </c>
      <c r="H32" s="36">
        <v>4992.8723913445174</v>
      </c>
      <c r="I32" s="3">
        <v>1695.52</v>
      </c>
      <c r="J32" s="37">
        <v>3297.3523913445174</v>
      </c>
      <c r="K32" s="6">
        <v>14069.077439906992</v>
      </c>
      <c r="L32" s="3">
        <v>2788.4</v>
      </c>
      <c r="M32" s="4">
        <v>11280.677439906993</v>
      </c>
      <c r="N32" s="36">
        <v>2019.4217640125016</v>
      </c>
      <c r="O32" s="3">
        <v>1112.83</v>
      </c>
      <c r="P32" s="37">
        <v>906.59176401250147</v>
      </c>
      <c r="Q32" s="36">
        <v>8146.7199487569942</v>
      </c>
      <c r="R32" s="3">
        <v>1720.74</v>
      </c>
      <c r="S32" s="37">
        <v>6425.9799487569944</v>
      </c>
      <c r="T32" s="101">
        <v>5284.8628646625475</v>
      </c>
      <c r="U32" s="102">
        <v>1252.01</v>
      </c>
      <c r="V32" s="105">
        <v>4032.8528646625473</v>
      </c>
      <c r="W32" s="6">
        <v>4082.1280734673874</v>
      </c>
      <c r="X32" s="3">
        <v>656.83</v>
      </c>
      <c r="Y32" s="4">
        <v>3425.2980734673874</v>
      </c>
      <c r="Z32" s="36">
        <v>3546.9803842486181</v>
      </c>
      <c r="AA32" s="3">
        <v>447.17</v>
      </c>
      <c r="AB32" s="105">
        <v>3099.810384248618</v>
      </c>
      <c r="AC32" s="6">
        <v>14572.29285320483</v>
      </c>
      <c r="AD32" s="3">
        <v>1162.45</v>
      </c>
      <c r="AE32" s="4">
        <v>13409.842853204829</v>
      </c>
      <c r="AF32" s="36">
        <v>9726.7285996581886</v>
      </c>
      <c r="AG32" s="3">
        <v>2234.25</v>
      </c>
      <c r="AH32" s="37">
        <v>7492.4785996581895</v>
      </c>
      <c r="AI32" s="6">
        <v>14334.923662562738</v>
      </c>
      <c r="AJ32" s="3">
        <v>2904.7</v>
      </c>
      <c r="AK32" s="4">
        <v>11430.223662562737</v>
      </c>
      <c r="AL32" s="36">
        <f t="shared" si="6"/>
        <v>92117.676014318917</v>
      </c>
      <c r="AM32" s="5">
        <f t="shared" si="7"/>
        <v>5.961240917852888</v>
      </c>
      <c r="AN32" s="6">
        <f t="shared" si="8"/>
        <v>18016.190000000002</v>
      </c>
      <c r="AO32" s="25">
        <f t="shared" si="9"/>
        <v>74101.486014318914</v>
      </c>
    </row>
    <row r="33" spans="1:41" ht="30" hidden="1" customHeight="1" x14ac:dyDescent="0.3">
      <c r="A33" s="29" t="s">
        <v>5</v>
      </c>
      <c r="B33" s="36">
        <v>197.03316882079881</v>
      </c>
      <c r="C33" s="3">
        <v>24.14</v>
      </c>
      <c r="D33" s="37">
        <v>172.89316882079882</v>
      </c>
      <c r="E33" s="6">
        <v>1016.6671665631646</v>
      </c>
      <c r="F33" s="3">
        <v>137.97999999999999</v>
      </c>
      <c r="G33" s="4">
        <v>878.68716656316462</v>
      </c>
      <c r="H33" s="36">
        <v>3337.4726875757888</v>
      </c>
      <c r="I33" s="3">
        <v>204.35</v>
      </c>
      <c r="J33" s="37">
        <v>3133.1226875757884</v>
      </c>
      <c r="K33" s="6">
        <v>1756.4195891028107</v>
      </c>
      <c r="L33" s="3">
        <v>399.65</v>
      </c>
      <c r="M33" s="4">
        <v>1356.7695891028106</v>
      </c>
      <c r="N33" s="36">
        <v>929.15584790257753</v>
      </c>
      <c r="O33" s="3">
        <v>181.6</v>
      </c>
      <c r="P33" s="37">
        <v>747.55584790257751</v>
      </c>
      <c r="Q33" s="36">
        <v>308.85720116824149</v>
      </c>
      <c r="R33" s="3">
        <v>274.22000000000003</v>
      </c>
      <c r="S33" s="37">
        <v>34.637201168241496</v>
      </c>
      <c r="T33" s="101">
        <v>6409.294193650574</v>
      </c>
      <c r="U33" s="102">
        <v>168.5</v>
      </c>
      <c r="V33" s="105">
        <v>6240.794193650574</v>
      </c>
      <c r="W33" s="6">
        <v>1827.3907045549952</v>
      </c>
      <c r="X33" s="3">
        <v>314.79000000000002</v>
      </c>
      <c r="Y33" s="4">
        <v>1512.6007045549952</v>
      </c>
      <c r="Z33" s="36">
        <v>950.54658076254736</v>
      </c>
      <c r="AA33" s="3">
        <v>198.73</v>
      </c>
      <c r="AB33" s="105">
        <v>751.81658076254735</v>
      </c>
      <c r="AC33" s="6">
        <v>2448.4368984450439</v>
      </c>
      <c r="AD33" s="3">
        <v>188.96</v>
      </c>
      <c r="AE33" s="4">
        <v>2259.4768984450438</v>
      </c>
      <c r="AF33" s="36">
        <v>846.9724934876939</v>
      </c>
      <c r="AG33" s="3">
        <v>380.45</v>
      </c>
      <c r="AH33" s="37">
        <v>466.52249348769385</v>
      </c>
      <c r="AI33" s="6">
        <v>2781.43786875056</v>
      </c>
      <c r="AJ33" s="3">
        <v>925.56</v>
      </c>
      <c r="AK33" s="4">
        <v>1855.8778687505599</v>
      </c>
      <c r="AL33" s="36">
        <f t="shared" si="6"/>
        <v>22809.684400784794</v>
      </c>
      <c r="AM33" s="5">
        <f t="shared" si="7"/>
        <v>1.4760904731479878</v>
      </c>
      <c r="AN33" s="6">
        <f t="shared" si="8"/>
        <v>3398.93</v>
      </c>
      <c r="AO33" s="25">
        <f t="shared" si="9"/>
        <v>19410.754400784797</v>
      </c>
    </row>
    <row r="34" spans="1:41" ht="30" hidden="1" customHeight="1" x14ac:dyDescent="0.3">
      <c r="A34" s="29" t="s">
        <v>6</v>
      </c>
      <c r="B34" s="36">
        <v>418.60509946681123</v>
      </c>
      <c r="C34" s="3">
        <v>120.21</v>
      </c>
      <c r="D34" s="37">
        <v>298.39509946681125</v>
      </c>
      <c r="E34" s="6">
        <v>661.11421508467868</v>
      </c>
      <c r="F34" s="3">
        <v>585.79</v>
      </c>
      <c r="G34" s="4">
        <v>75.324215084678656</v>
      </c>
      <c r="H34" s="36">
        <v>231.67394100715575</v>
      </c>
      <c r="I34" s="3">
        <v>177.03</v>
      </c>
      <c r="J34" s="37">
        <v>54.643941007155739</v>
      </c>
      <c r="K34" s="6">
        <v>1818.8507498330134</v>
      </c>
      <c r="L34" s="3">
        <v>143.37</v>
      </c>
      <c r="M34" s="4">
        <v>1675.4807498330133</v>
      </c>
      <c r="N34" s="36">
        <v>1381.1915303775368</v>
      </c>
      <c r="O34" s="3">
        <v>133.53</v>
      </c>
      <c r="P34" s="37">
        <v>1247.6615303775368</v>
      </c>
      <c r="Q34" s="36">
        <v>745.82865198907837</v>
      </c>
      <c r="R34" s="3">
        <v>458.99</v>
      </c>
      <c r="S34" s="37">
        <v>286.83865198907836</v>
      </c>
      <c r="T34" s="101">
        <v>4080.4168364398474</v>
      </c>
      <c r="U34" s="102">
        <v>2065.6799999999998</v>
      </c>
      <c r="V34" s="105">
        <v>2014.7368364398469</v>
      </c>
      <c r="W34" s="6">
        <v>5109.6905963002237</v>
      </c>
      <c r="X34" s="3">
        <v>2817.02</v>
      </c>
      <c r="Y34" s="4">
        <v>2292.6705963002241</v>
      </c>
      <c r="Z34" s="36">
        <v>2977.0730438351648</v>
      </c>
      <c r="AA34" s="3">
        <v>137.28</v>
      </c>
      <c r="AB34" s="105">
        <v>2839.793043835165</v>
      </c>
      <c r="AC34" s="6">
        <v>1535.8858501519583</v>
      </c>
      <c r="AD34" s="3">
        <v>617.15</v>
      </c>
      <c r="AE34" s="4">
        <v>918.73585015195829</v>
      </c>
      <c r="AF34" s="36">
        <v>4042.0579312913201</v>
      </c>
      <c r="AG34" s="3">
        <v>2513.08</v>
      </c>
      <c r="AH34" s="37">
        <v>1528.9779312913204</v>
      </c>
      <c r="AI34" s="6">
        <v>2672.4251928190638</v>
      </c>
      <c r="AJ34" s="3">
        <v>1329.85</v>
      </c>
      <c r="AK34" s="4">
        <v>1342.5751928190637</v>
      </c>
      <c r="AL34" s="36">
        <f t="shared" si="6"/>
        <v>25674.813638595853</v>
      </c>
      <c r="AM34" s="5">
        <f t="shared" si="7"/>
        <v>1.6615025068245761</v>
      </c>
      <c r="AN34" s="6">
        <f t="shared" si="8"/>
        <v>11098.98</v>
      </c>
      <c r="AO34" s="25">
        <f t="shared" si="9"/>
        <v>14575.833638595854</v>
      </c>
    </row>
    <row r="35" spans="1:41" ht="30" hidden="1" customHeight="1" x14ac:dyDescent="0.3">
      <c r="A35" s="29" t="s">
        <v>7</v>
      </c>
      <c r="B35" s="36">
        <v>1598.0541830616787</v>
      </c>
      <c r="C35" s="3">
        <v>375.83</v>
      </c>
      <c r="D35" s="37">
        <v>1222.2241830616786</v>
      </c>
      <c r="E35" s="6">
        <v>2163.5465546587639</v>
      </c>
      <c r="F35" s="3">
        <v>274.56</v>
      </c>
      <c r="G35" s="4">
        <v>1888.9865546587637</v>
      </c>
      <c r="H35" s="36">
        <v>1169.2445616324414</v>
      </c>
      <c r="I35" s="3">
        <v>397.83</v>
      </c>
      <c r="J35" s="37">
        <v>771.41456163244152</v>
      </c>
      <c r="K35" s="6">
        <v>4011.3261215633283</v>
      </c>
      <c r="L35" s="3">
        <v>344.86</v>
      </c>
      <c r="M35" s="4">
        <v>3666.4661215633282</v>
      </c>
      <c r="N35" s="36">
        <v>3497.6593898852843</v>
      </c>
      <c r="O35" s="3">
        <v>432.28</v>
      </c>
      <c r="P35" s="37">
        <v>3065.3793898852846</v>
      </c>
      <c r="Q35" s="36">
        <v>1646.2217058582951</v>
      </c>
      <c r="R35" s="3">
        <v>291.45999999999998</v>
      </c>
      <c r="S35" s="37">
        <v>1354.761705858295</v>
      </c>
      <c r="T35" s="101">
        <v>2196.4884981635932</v>
      </c>
      <c r="U35" s="102">
        <v>205.98</v>
      </c>
      <c r="V35" s="105">
        <v>1990.5084981635932</v>
      </c>
      <c r="W35" s="6">
        <v>1059.8957689420606</v>
      </c>
      <c r="X35" s="3">
        <v>139.72999999999999</v>
      </c>
      <c r="Y35" s="4">
        <v>920.16576894206048</v>
      </c>
      <c r="Z35" s="36">
        <v>9664.271182945462</v>
      </c>
      <c r="AA35" s="3">
        <v>1014.41</v>
      </c>
      <c r="AB35" s="105">
        <v>8649.8611829454621</v>
      </c>
      <c r="AC35" s="6">
        <v>5884.6027633881595</v>
      </c>
      <c r="AD35" s="3">
        <v>843.19</v>
      </c>
      <c r="AE35" s="4">
        <v>5041.4127633881599</v>
      </c>
      <c r="AF35" s="36">
        <v>1698.8580118007221</v>
      </c>
      <c r="AG35" s="3">
        <v>714.21</v>
      </c>
      <c r="AH35" s="37">
        <v>984.6480118007222</v>
      </c>
      <c r="AI35" s="6">
        <v>9282.4073066969486</v>
      </c>
      <c r="AJ35" s="3">
        <v>2273.17</v>
      </c>
      <c r="AK35" s="4">
        <v>7009.2373066969485</v>
      </c>
      <c r="AL35" s="36">
        <f t="shared" si="6"/>
        <v>43872.57604859674</v>
      </c>
      <c r="AM35" s="5">
        <f t="shared" si="7"/>
        <v>2.8391401827359832</v>
      </c>
      <c r="AN35" s="6">
        <f t="shared" si="8"/>
        <v>7307.5099999999993</v>
      </c>
      <c r="AO35" s="25">
        <f t="shared" si="9"/>
        <v>36565.066048596731</v>
      </c>
    </row>
    <row r="36" spans="1:41" ht="30" hidden="1" customHeight="1" x14ac:dyDescent="0.3">
      <c r="A36" s="29" t="s">
        <v>8</v>
      </c>
      <c r="B36" s="36">
        <v>3495.47</v>
      </c>
      <c r="C36" s="3">
        <v>62.74</v>
      </c>
      <c r="D36" s="37">
        <v>3432.73</v>
      </c>
      <c r="E36" s="6">
        <v>842.5790265642496</v>
      </c>
      <c r="F36" s="3">
        <v>295.60000000000002</v>
      </c>
      <c r="G36" s="4">
        <v>546.97902656424969</v>
      </c>
      <c r="H36" s="36">
        <v>950.68139540108064</v>
      </c>
      <c r="I36" s="3">
        <v>211.46</v>
      </c>
      <c r="J36" s="37">
        <v>739.22139540108071</v>
      </c>
      <c r="K36" s="6">
        <v>1329.6821252086945</v>
      </c>
      <c r="L36" s="3">
        <v>644.9</v>
      </c>
      <c r="M36" s="4">
        <v>684.78212520869454</v>
      </c>
      <c r="N36" s="36">
        <v>211.54</v>
      </c>
      <c r="O36" s="3">
        <v>207.53</v>
      </c>
      <c r="P36" s="37">
        <v>4.01</v>
      </c>
      <c r="Q36" s="36">
        <v>538.05999999999995</v>
      </c>
      <c r="R36" s="3">
        <v>178.86</v>
      </c>
      <c r="S36" s="37">
        <v>359.2</v>
      </c>
      <c r="T36" s="101">
        <v>1271.2692710588008</v>
      </c>
      <c r="U36" s="102">
        <v>1198.79</v>
      </c>
      <c r="V36" s="105">
        <v>72.479271058800634</v>
      </c>
      <c r="W36" s="6">
        <v>61.61</v>
      </c>
      <c r="X36" s="3">
        <v>42.36</v>
      </c>
      <c r="Y36" s="4">
        <v>19.25</v>
      </c>
      <c r="Z36" s="36">
        <v>1095.0899999999999</v>
      </c>
      <c r="AA36" s="3">
        <v>1095.0899999999999</v>
      </c>
      <c r="AB36" s="105">
        <v>0</v>
      </c>
      <c r="AC36" s="6">
        <v>412.72740885302568</v>
      </c>
      <c r="AD36" s="3">
        <v>167.66</v>
      </c>
      <c r="AE36" s="4">
        <v>245.06740885302574</v>
      </c>
      <c r="AF36" s="36">
        <v>2256.1799999999998</v>
      </c>
      <c r="AG36" s="3">
        <v>424.81</v>
      </c>
      <c r="AH36" s="37">
        <v>1831.37</v>
      </c>
      <c r="AI36" s="6">
        <v>2731.8306385826522</v>
      </c>
      <c r="AJ36" s="3">
        <v>2070.98</v>
      </c>
      <c r="AK36" s="4">
        <v>660.85063858265232</v>
      </c>
      <c r="AL36" s="36">
        <f t="shared" si="6"/>
        <v>15196.719865668505</v>
      </c>
      <c r="AM36" s="5">
        <f t="shared" si="7"/>
        <v>0.98343024053591299</v>
      </c>
      <c r="AN36" s="6">
        <f t="shared" si="8"/>
        <v>6600.7800000000007</v>
      </c>
      <c r="AO36" s="25">
        <f t="shared" si="9"/>
        <v>8595.9398656685044</v>
      </c>
    </row>
    <row r="37" spans="1:41" ht="30" hidden="1" customHeight="1" x14ac:dyDescent="0.3">
      <c r="A37" s="28" t="s">
        <v>9</v>
      </c>
      <c r="B37" s="36">
        <v>19567.406382995068</v>
      </c>
      <c r="C37" s="3">
        <v>4288.37</v>
      </c>
      <c r="D37" s="37">
        <v>15279.036382995069</v>
      </c>
      <c r="E37" s="6">
        <v>33961.021339715364</v>
      </c>
      <c r="F37" s="3">
        <v>3869.18</v>
      </c>
      <c r="G37" s="4">
        <v>30091.841339715364</v>
      </c>
      <c r="H37" s="36">
        <v>38506.068330129601</v>
      </c>
      <c r="I37" s="3">
        <v>6397.74</v>
      </c>
      <c r="J37" s="37">
        <v>32108.3283301296</v>
      </c>
      <c r="K37" s="6">
        <v>31013.655348633514</v>
      </c>
      <c r="L37" s="3">
        <v>7286</v>
      </c>
      <c r="M37" s="4">
        <v>23727.655348633514</v>
      </c>
      <c r="N37" s="36">
        <v>42575.287108079807</v>
      </c>
      <c r="O37" s="3">
        <v>5703.22</v>
      </c>
      <c r="P37" s="37">
        <v>36872.067108079813</v>
      </c>
      <c r="Q37" s="36">
        <v>43669.3495360749</v>
      </c>
      <c r="R37" s="3">
        <v>12554.32</v>
      </c>
      <c r="S37" s="37">
        <v>31115.029536074904</v>
      </c>
      <c r="T37" s="101">
        <v>28092.965099349851</v>
      </c>
      <c r="U37" s="102">
        <v>4585.6400000000003</v>
      </c>
      <c r="V37" s="105">
        <v>23507.325099349851</v>
      </c>
      <c r="W37" s="6">
        <v>20521.864854211188</v>
      </c>
      <c r="X37" s="3">
        <v>3630.05</v>
      </c>
      <c r="Y37" s="4">
        <v>16891.814854211189</v>
      </c>
      <c r="Z37" s="36">
        <v>37500.616408713322</v>
      </c>
      <c r="AA37" s="3">
        <v>11606.64</v>
      </c>
      <c r="AB37" s="105">
        <v>25893.976408713319</v>
      </c>
      <c r="AC37" s="6">
        <v>33888.562835204495</v>
      </c>
      <c r="AD37" s="3">
        <v>5435.74</v>
      </c>
      <c r="AE37" s="4">
        <v>28452.822835204493</v>
      </c>
      <c r="AF37" s="36">
        <v>48588.949605206421</v>
      </c>
      <c r="AG37" s="3">
        <v>10719.61</v>
      </c>
      <c r="AH37" s="37">
        <v>37869.33960520642</v>
      </c>
      <c r="AI37" s="6">
        <v>68744.628913953304</v>
      </c>
      <c r="AJ37" s="3">
        <v>23127.48</v>
      </c>
      <c r="AK37" s="4">
        <v>45617.148913953308</v>
      </c>
      <c r="AL37" s="36">
        <f t="shared" si="6"/>
        <v>446630.37576226686</v>
      </c>
      <c r="AM37" s="5">
        <f t="shared" si="7"/>
        <v>28.902935748576393</v>
      </c>
      <c r="AN37" s="6">
        <f t="shared" si="8"/>
        <v>99203.99</v>
      </c>
      <c r="AO37" s="25">
        <f t="shared" si="9"/>
        <v>347426.38576226681</v>
      </c>
    </row>
    <row r="38" spans="1:41" ht="30" hidden="1" customHeight="1" x14ac:dyDescent="0.3">
      <c r="A38" s="29" t="s">
        <v>10</v>
      </c>
      <c r="B38" s="36">
        <v>42989.168408791164</v>
      </c>
      <c r="C38" s="3">
        <v>919.99</v>
      </c>
      <c r="D38" s="37">
        <v>42069.178408791166</v>
      </c>
      <c r="E38" s="6">
        <v>4813.6882329466653</v>
      </c>
      <c r="F38" s="3">
        <v>2698.87</v>
      </c>
      <c r="G38" s="4">
        <v>2114.8182329466654</v>
      </c>
      <c r="H38" s="36">
        <v>4176.2458644987964</v>
      </c>
      <c r="I38" s="3">
        <v>1960.75</v>
      </c>
      <c r="J38" s="37">
        <v>2215.4958644987969</v>
      </c>
      <c r="K38" s="6">
        <v>4375.8192474259549</v>
      </c>
      <c r="L38" s="3">
        <v>966.81</v>
      </c>
      <c r="M38" s="4">
        <v>3409.0092474259545</v>
      </c>
      <c r="N38" s="36">
        <v>3538.5316992372245</v>
      </c>
      <c r="O38" s="3">
        <v>1709.7</v>
      </c>
      <c r="P38" s="37">
        <v>1828.8316992372245</v>
      </c>
      <c r="Q38" s="36">
        <v>3640.4778739666217</v>
      </c>
      <c r="R38" s="3">
        <v>1809.15</v>
      </c>
      <c r="S38" s="37">
        <v>1831.3278739666214</v>
      </c>
      <c r="T38" s="101">
        <v>34317.352377555522</v>
      </c>
      <c r="U38" s="102">
        <v>1817.94</v>
      </c>
      <c r="V38" s="105">
        <v>32499.41237755552</v>
      </c>
      <c r="W38" s="6">
        <v>5559.655784397597</v>
      </c>
      <c r="X38" s="3">
        <v>3981.54</v>
      </c>
      <c r="Y38" s="4">
        <v>1578.1157843975968</v>
      </c>
      <c r="Z38" s="36">
        <v>2782.5608436972821</v>
      </c>
      <c r="AA38" s="3">
        <v>1797.64</v>
      </c>
      <c r="AB38" s="105">
        <v>984.92084369728241</v>
      </c>
      <c r="AC38" s="6">
        <v>3838.2403635181713</v>
      </c>
      <c r="AD38" s="3">
        <v>1487.82</v>
      </c>
      <c r="AE38" s="4">
        <v>2350.4203635181711</v>
      </c>
      <c r="AF38" s="36">
        <v>5409.9851880368242</v>
      </c>
      <c r="AG38" s="3">
        <v>2408.0100000000002</v>
      </c>
      <c r="AH38" s="37">
        <v>3001.9751880368249</v>
      </c>
      <c r="AI38" s="6">
        <v>8486.5089668004493</v>
      </c>
      <c r="AJ38" s="3">
        <v>4640.41</v>
      </c>
      <c r="AK38" s="4">
        <v>3846.0989668004495</v>
      </c>
      <c r="AL38" s="36">
        <f t="shared" si="6"/>
        <v>123928.23485087226</v>
      </c>
      <c r="AM38" s="5">
        <f t="shared" si="7"/>
        <v>8.0198078852474222</v>
      </c>
      <c r="AN38" s="6">
        <f t="shared" si="8"/>
        <v>26198.63</v>
      </c>
      <c r="AO38" s="25">
        <f t="shared" si="9"/>
        <v>97729.604850872274</v>
      </c>
    </row>
    <row r="39" spans="1:41" ht="30" hidden="1" customHeight="1" x14ac:dyDescent="0.3">
      <c r="A39" s="29" t="s">
        <v>11</v>
      </c>
      <c r="B39" s="36">
        <v>4855.664781767794</v>
      </c>
      <c r="C39" s="3">
        <v>747.04</v>
      </c>
      <c r="D39" s="37">
        <v>4108.624781767794</v>
      </c>
      <c r="E39" s="6">
        <v>2177.2469392582348</v>
      </c>
      <c r="F39" s="3">
        <v>1222.93</v>
      </c>
      <c r="G39" s="4">
        <v>954.31693925823481</v>
      </c>
      <c r="H39" s="36">
        <v>5429.5349810952812</v>
      </c>
      <c r="I39" s="3">
        <v>959.74</v>
      </c>
      <c r="J39" s="37">
        <v>4469.7949810952814</v>
      </c>
      <c r="K39" s="6">
        <v>3420.6091658503678</v>
      </c>
      <c r="L39" s="3">
        <v>1302</v>
      </c>
      <c r="M39" s="4">
        <v>2118.6091658503683</v>
      </c>
      <c r="N39" s="36">
        <v>5505.4990058779231</v>
      </c>
      <c r="O39" s="3">
        <v>4408.78</v>
      </c>
      <c r="P39" s="37">
        <v>1096.7190058779231</v>
      </c>
      <c r="Q39" s="36">
        <v>10073.442779989202</v>
      </c>
      <c r="R39" s="3">
        <v>3272.09</v>
      </c>
      <c r="S39" s="37">
        <v>6801.3527799892017</v>
      </c>
      <c r="T39" s="101">
        <v>5095.233636667459</v>
      </c>
      <c r="U39" s="102">
        <v>1000.4</v>
      </c>
      <c r="V39" s="105">
        <v>4094.8336366674589</v>
      </c>
      <c r="W39" s="6">
        <v>2928.2262672471943</v>
      </c>
      <c r="X39" s="3">
        <v>1218.05</v>
      </c>
      <c r="Y39" s="4">
        <v>1710.1762672471941</v>
      </c>
      <c r="Z39" s="36">
        <v>2777.8979642546637</v>
      </c>
      <c r="AA39" s="3">
        <v>801.72</v>
      </c>
      <c r="AB39" s="105">
        <v>1976.1779642546637</v>
      </c>
      <c r="AC39" s="6">
        <v>3251.9377226970605</v>
      </c>
      <c r="AD39" s="3">
        <v>1095.46</v>
      </c>
      <c r="AE39" s="4">
        <v>2156.4777226970605</v>
      </c>
      <c r="AF39" s="36">
        <v>2572.3161239200954</v>
      </c>
      <c r="AG39" s="3">
        <v>1056.5</v>
      </c>
      <c r="AH39" s="37">
        <v>1515.8161239200954</v>
      </c>
      <c r="AI39" s="6">
        <v>5552.0675391304985</v>
      </c>
      <c r="AJ39" s="3">
        <v>3535.82</v>
      </c>
      <c r="AK39" s="4">
        <v>2016.2475391304981</v>
      </c>
      <c r="AL39" s="36">
        <f t="shared" si="6"/>
        <v>53639.676907755762</v>
      </c>
      <c r="AM39" s="5">
        <f t="shared" si="7"/>
        <v>3.4712017349766673</v>
      </c>
      <c r="AN39" s="6">
        <f t="shared" si="8"/>
        <v>20620.53</v>
      </c>
      <c r="AO39" s="25">
        <f t="shared" si="9"/>
        <v>33019.146907755778</v>
      </c>
    </row>
    <row r="40" spans="1:41" ht="30" hidden="1" customHeight="1" x14ac:dyDescent="0.3">
      <c r="A40" s="29" t="s">
        <v>12</v>
      </c>
      <c r="B40" s="36">
        <v>4259.5819983140982</v>
      </c>
      <c r="C40" s="3">
        <v>2095.59</v>
      </c>
      <c r="D40" s="37">
        <v>2163.991998314099</v>
      </c>
      <c r="E40" s="6">
        <v>5118.9121627184768</v>
      </c>
      <c r="F40" s="3">
        <v>846.21</v>
      </c>
      <c r="G40" s="4">
        <v>4272.7021627184768</v>
      </c>
      <c r="H40" s="36">
        <v>2504.6844355336257</v>
      </c>
      <c r="I40" s="3">
        <v>1690.49</v>
      </c>
      <c r="J40" s="37">
        <v>814.19443553362566</v>
      </c>
      <c r="K40" s="6">
        <v>13714.640054791789</v>
      </c>
      <c r="L40" s="3">
        <v>2274.04</v>
      </c>
      <c r="M40" s="4">
        <v>11440.600054791788</v>
      </c>
      <c r="N40" s="36">
        <v>12887.010417664587</v>
      </c>
      <c r="O40" s="3">
        <v>1703.29</v>
      </c>
      <c r="P40" s="37">
        <v>11183.720417664586</v>
      </c>
      <c r="Q40" s="36">
        <v>7009.0432184180545</v>
      </c>
      <c r="R40" s="3">
        <v>1667.96</v>
      </c>
      <c r="S40" s="37">
        <v>5341.0832184180545</v>
      </c>
      <c r="T40" s="101">
        <v>1967.5728466306211</v>
      </c>
      <c r="U40" s="102">
        <v>919.76</v>
      </c>
      <c r="V40" s="105">
        <v>1047.8128466306212</v>
      </c>
      <c r="W40" s="6">
        <v>7070.7338200921195</v>
      </c>
      <c r="X40" s="3">
        <v>3616.29</v>
      </c>
      <c r="Y40" s="4">
        <v>3454.4438200921195</v>
      </c>
      <c r="Z40" s="36">
        <v>3913.809796476095</v>
      </c>
      <c r="AA40" s="3">
        <v>1092.5999999999999</v>
      </c>
      <c r="AB40" s="105">
        <v>2821.2097964760951</v>
      </c>
      <c r="AC40" s="6">
        <v>6632.5173887680567</v>
      </c>
      <c r="AD40" s="3">
        <v>3549.32</v>
      </c>
      <c r="AE40" s="4">
        <v>3083.197388768056</v>
      </c>
      <c r="AF40" s="36">
        <v>12645.539283290873</v>
      </c>
      <c r="AG40" s="3">
        <v>1287.32</v>
      </c>
      <c r="AH40" s="37">
        <v>11358.219283290873</v>
      </c>
      <c r="AI40" s="6">
        <v>12551.887046123617</v>
      </c>
      <c r="AJ40" s="3">
        <v>6172.39</v>
      </c>
      <c r="AK40" s="4">
        <v>6379.4970461236189</v>
      </c>
      <c r="AL40" s="36">
        <f t="shared" si="6"/>
        <v>90275.932468822022</v>
      </c>
      <c r="AM40" s="5">
        <f t="shared" si="7"/>
        <v>5.8420555729913772</v>
      </c>
      <c r="AN40" s="6">
        <f t="shared" si="8"/>
        <v>26915.26</v>
      </c>
      <c r="AO40" s="25">
        <f t="shared" si="9"/>
        <v>63360.672468822013</v>
      </c>
    </row>
    <row r="41" spans="1:41" ht="30" hidden="1" customHeight="1" x14ac:dyDescent="0.3">
      <c r="A41" s="29" t="s">
        <v>13</v>
      </c>
      <c r="B41" s="36">
        <v>3475.7852886140504</v>
      </c>
      <c r="C41" s="3">
        <v>595.47</v>
      </c>
      <c r="D41" s="37">
        <v>2880.3152886140506</v>
      </c>
      <c r="E41" s="6">
        <v>2347.0013572292019</v>
      </c>
      <c r="F41" s="3">
        <v>1003.51</v>
      </c>
      <c r="G41" s="4">
        <v>1343.4913572292019</v>
      </c>
      <c r="H41" s="36">
        <v>1952.3569221690664</v>
      </c>
      <c r="I41" s="3">
        <v>1148.43</v>
      </c>
      <c r="J41" s="37">
        <v>803.92692216906642</v>
      </c>
      <c r="K41" s="6">
        <v>3077.6964602209273</v>
      </c>
      <c r="L41" s="3">
        <v>1076.5999999999999</v>
      </c>
      <c r="M41" s="4">
        <v>2001.0964602209272</v>
      </c>
      <c r="N41" s="36">
        <v>13641.908369633593</v>
      </c>
      <c r="O41" s="3">
        <v>7641.1</v>
      </c>
      <c r="P41" s="37">
        <v>6000.8083696335925</v>
      </c>
      <c r="Q41" s="36">
        <v>2702.033854252546</v>
      </c>
      <c r="R41" s="3">
        <v>1776.11</v>
      </c>
      <c r="S41" s="37">
        <v>925.92385425254611</v>
      </c>
      <c r="T41" s="101">
        <v>7825.2155956566021</v>
      </c>
      <c r="U41" s="102">
        <v>5791.01</v>
      </c>
      <c r="V41" s="105">
        <v>2034.2055956566019</v>
      </c>
      <c r="W41" s="6">
        <v>1253.5687866821429</v>
      </c>
      <c r="X41" s="3">
        <v>900.87</v>
      </c>
      <c r="Y41" s="4">
        <v>352.69878668214284</v>
      </c>
      <c r="Z41" s="36">
        <v>2974.8179995149731</v>
      </c>
      <c r="AA41" s="3">
        <v>2464.44</v>
      </c>
      <c r="AB41" s="105">
        <v>510.37799951497311</v>
      </c>
      <c r="AC41" s="6">
        <v>1755.0468413787551</v>
      </c>
      <c r="AD41" s="3">
        <v>934.52</v>
      </c>
      <c r="AE41" s="4">
        <v>820.52684137875508</v>
      </c>
      <c r="AF41" s="36">
        <v>4673.272956673828</v>
      </c>
      <c r="AG41" s="3">
        <v>2810.77</v>
      </c>
      <c r="AH41" s="37">
        <v>1862.5029566738276</v>
      </c>
      <c r="AI41" s="6">
        <v>10376.789510132539</v>
      </c>
      <c r="AJ41" s="3">
        <v>8814.56</v>
      </c>
      <c r="AK41" s="4">
        <v>1562.2295101325406</v>
      </c>
      <c r="AL41" s="36">
        <f t="shared" si="6"/>
        <v>56055.493942158231</v>
      </c>
      <c r="AM41" s="5">
        <f t="shared" si="7"/>
        <v>3.6275372829260908</v>
      </c>
      <c r="AN41" s="6">
        <f t="shared" si="8"/>
        <v>34957.39</v>
      </c>
      <c r="AO41" s="25">
        <f t="shared" si="9"/>
        <v>21098.103942158225</v>
      </c>
    </row>
    <row r="42" spans="1:41" ht="30" hidden="1" customHeight="1" x14ac:dyDescent="0.3">
      <c r="A42" s="29" t="s">
        <v>14</v>
      </c>
      <c r="B42" s="36">
        <v>5608.3720208607647</v>
      </c>
      <c r="C42" s="3">
        <v>1352.53</v>
      </c>
      <c r="D42" s="37">
        <v>4255.8420208607649</v>
      </c>
      <c r="E42" s="6">
        <v>3296.7001544627437</v>
      </c>
      <c r="F42" s="3">
        <v>1538.78</v>
      </c>
      <c r="G42" s="4">
        <v>1757.9201544627438</v>
      </c>
      <c r="H42" s="36">
        <v>5000.6154986052434</v>
      </c>
      <c r="I42" s="3">
        <v>1720.22</v>
      </c>
      <c r="J42" s="37">
        <v>3280.3954986052436</v>
      </c>
      <c r="K42" s="6">
        <v>6555.7494591078212</v>
      </c>
      <c r="L42" s="3">
        <v>1441.77</v>
      </c>
      <c r="M42" s="4">
        <v>5113.9794591078207</v>
      </c>
      <c r="N42" s="36">
        <v>6572.8721693904654</v>
      </c>
      <c r="O42" s="3">
        <v>2347.61</v>
      </c>
      <c r="P42" s="37">
        <v>4225.2621693904648</v>
      </c>
      <c r="Q42" s="36">
        <v>3790.4408291330224</v>
      </c>
      <c r="R42" s="3">
        <v>1798.79</v>
      </c>
      <c r="S42" s="37">
        <v>1991.6508291330224</v>
      </c>
      <c r="T42" s="101">
        <v>3880.3661881100397</v>
      </c>
      <c r="U42" s="102">
        <v>1991.28</v>
      </c>
      <c r="V42" s="105">
        <v>1889.0861881100395</v>
      </c>
      <c r="W42" s="6">
        <v>4600.9703419518009</v>
      </c>
      <c r="X42" s="3">
        <v>2127.4499999999998</v>
      </c>
      <c r="Y42" s="4">
        <v>2473.5203419518011</v>
      </c>
      <c r="Z42" s="36">
        <v>6535.2576384468211</v>
      </c>
      <c r="AA42" s="3">
        <v>1879.86</v>
      </c>
      <c r="AB42" s="105">
        <v>4655.3976384468215</v>
      </c>
      <c r="AC42" s="6">
        <v>5638.7096385801678</v>
      </c>
      <c r="AD42" s="3">
        <v>2963.88</v>
      </c>
      <c r="AE42" s="4">
        <v>2674.8296385801682</v>
      </c>
      <c r="AF42" s="36">
        <v>4192.1580225231037</v>
      </c>
      <c r="AG42" s="3">
        <v>2319.77</v>
      </c>
      <c r="AH42" s="37">
        <v>1872.3880225231035</v>
      </c>
      <c r="AI42" s="6">
        <v>13584.896224229158</v>
      </c>
      <c r="AJ42" s="3">
        <v>5512.8</v>
      </c>
      <c r="AK42" s="4">
        <v>8072.0962242291589</v>
      </c>
      <c r="AL42" s="36">
        <f t="shared" si="6"/>
        <v>69257.108185401143</v>
      </c>
      <c r="AM42" s="5">
        <f t="shared" si="7"/>
        <v>4.4818576089870321</v>
      </c>
      <c r="AN42" s="6">
        <f t="shared" si="8"/>
        <v>26994.74</v>
      </c>
      <c r="AO42" s="25">
        <f t="shared" si="9"/>
        <v>42262.368185401145</v>
      </c>
    </row>
    <row r="43" spans="1:41" ht="30" hidden="1" customHeight="1" x14ac:dyDescent="0.3">
      <c r="A43" s="29" t="s">
        <v>15</v>
      </c>
      <c r="B43" s="36">
        <v>6060.6669474909768</v>
      </c>
      <c r="C43" s="3">
        <v>2150.5500000000002</v>
      </c>
      <c r="D43" s="37">
        <v>3910.1169474909771</v>
      </c>
      <c r="E43" s="6">
        <v>2208.7618655339202</v>
      </c>
      <c r="F43" s="3">
        <v>1180.53</v>
      </c>
      <c r="G43" s="4">
        <v>1028.2318655339202</v>
      </c>
      <c r="H43" s="36">
        <v>3951.5900251844455</v>
      </c>
      <c r="I43" s="3">
        <v>1506.71</v>
      </c>
      <c r="J43" s="37">
        <v>2444.8800251844455</v>
      </c>
      <c r="K43" s="6">
        <v>3312.454277590703</v>
      </c>
      <c r="L43" s="3">
        <v>2899.91</v>
      </c>
      <c r="M43" s="4">
        <v>412.54427759070296</v>
      </c>
      <c r="N43" s="36">
        <v>6340.9777429072883</v>
      </c>
      <c r="O43" s="3">
        <v>5022.26</v>
      </c>
      <c r="P43" s="37">
        <v>1318.7177429072881</v>
      </c>
      <c r="Q43" s="36">
        <v>6413.1958928592758</v>
      </c>
      <c r="R43" s="3">
        <v>2089.92</v>
      </c>
      <c r="S43" s="37">
        <v>4323.2758928592766</v>
      </c>
      <c r="T43" s="101">
        <v>4976.5160692090549</v>
      </c>
      <c r="U43" s="102">
        <v>1372.59</v>
      </c>
      <c r="V43" s="105">
        <v>3603.9260692090552</v>
      </c>
      <c r="W43" s="6">
        <v>4938.8747670699213</v>
      </c>
      <c r="X43" s="3">
        <v>1498.18</v>
      </c>
      <c r="Y43" s="4">
        <v>3440.6947670699215</v>
      </c>
      <c r="Z43" s="36">
        <v>9616.0658488861154</v>
      </c>
      <c r="AA43" s="3">
        <v>1485.53</v>
      </c>
      <c r="AB43" s="105">
        <v>8130.5358488861148</v>
      </c>
      <c r="AC43" s="6">
        <v>4413.3950755466713</v>
      </c>
      <c r="AD43" s="3">
        <v>1973.36</v>
      </c>
      <c r="AE43" s="4">
        <v>2440.0350755466711</v>
      </c>
      <c r="AF43" s="36">
        <v>4039.3917838057851</v>
      </c>
      <c r="AG43" s="3">
        <v>2158.38</v>
      </c>
      <c r="AH43" s="37">
        <v>1881.0117838057856</v>
      </c>
      <c r="AI43" s="6">
        <v>10939.508864067579</v>
      </c>
      <c r="AJ43" s="3">
        <v>9226.5499999999993</v>
      </c>
      <c r="AK43" s="4">
        <v>1712.9588640675795</v>
      </c>
      <c r="AL43" s="36">
        <f t="shared" si="6"/>
        <v>67211.399160151734</v>
      </c>
      <c r="AM43" s="5">
        <f t="shared" si="7"/>
        <v>4.3494729801624619</v>
      </c>
      <c r="AN43" s="6">
        <f t="shared" si="8"/>
        <v>32564.469999999998</v>
      </c>
      <c r="AO43" s="25">
        <f t="shared" si="9"/>
        <v>34646.929160151733</v>
      </c>
    </row>
    <row r="44" spans="1:41" ht="30" hidden="1" customHeight="1" x14ac:dyDescent="0.3">
      <c r="A44" s="29" t="s">
        <v>16</v>
      </c>
      <c r="B44" s="36">
        <v>3488.9460612535045</v>
      </c>
      <c r="C44" s="3">
        <v>1630.79</v>
      </c>
      <c r="D44" s="37">
        <v>1858.156061253505</v>
      </c>
      <c r="E44" s="6">
        <v>14852.406280542327</v>
      </c>
      <c r="F44" s="3">
        <v>13951.98</v>
      </c>
      <c r="G44" s="4">
        <v>900.42628054232875</v>
      </c>
      <c r="H44" s="36">
        <v>4328.2511351569519</v>
      </c>
      <c r="I44" s="3">
        <v>2158.2199999999998</v>
      </c>
      <c r="J44" s="37">
        <v>2170.0311351569517</v>
      </c>
      <c r="K44" s="6">
        <v>3777.732624053855</v>
      </c>
      <c r="L44" s="3">
        <v>1359.83</v>
      </c>
      <c r="M44" s="4">
        <v>2417.9026240538547</v>
      </c>
      <c r="N44" s="36">
        <v>5611.3883763830199</v>
      </c>
      <c r="O44" s="3">
        <v>1675.57</v>
      </c>
      <c r="P44" s="37">
        <v>3935.8183763830193</v>
      </c>
      <c r="Q44" s="36">
        <v>5941.0047687219576</v>
      </c>
      <c r="R44" s="3">
        <v>3281.18</v>
      </c>
      <c r="S44" s="37">
        <v>2659.8247687219578</v>
      </c>
      <c r="T44" s="101">
        <v>2339.24101235526</v>
      </c>
      <c r="U44" s="102">
        <v>1098.3599999999999</v>
      </c>
      <c r="V44" s="105">
        <v>1240.8810123552598</v>
      </c>
      <c r="W44" s="6">
        <v>4400.2212543565784</v>
      </c>
      <c r="X44" s="3">
        <v>2451.52</v>
      </c>
      <c r="Y44" s="4">
        <v>1948.7012543565777</v>
      </c>
      <c r="Z44" s="36">
        <v>2655.1473569164609</v>
      </c>
      <c r="AA44" s="3">
        <v>1355.04</v>
      </c>
      <c r="AB44" s="105">
        <v>1300.1073569164612</v>
      </c>
      <c r="AC44" s="6">
        <v>5440.2094599891479</v>
      </c>
      <c r="AD44" s="3">
        <v>1931</v>
      </c>
      <c r="AE44" s="4">
        <v>3509.2094599891484</v>
      </c>
      <c r="AF44" s="36">
        <v>4761.2959847701895</v>
      </c>
      <c r="AG44" s="3">
        <v>3455.34</v>
      </c>
      <c r="AH44" s="37">
        <v>1305.9559847701898</v>
      </c>
      <c r="AI44" s="6">
        <v>11069.282185624546</v>
      </c>
      <c r="AJ44" s="3">
        <v>9663.27</v>
      </c>
      <c r="AK44" s="4">
        <v>1406.0121856245478</v>
      </c>
      <c r="AL44" s="36">
        <f t="shared" si="6"/>
        <v>68665.126500123792</v>
      </c>
      <c r="AM44" s="5">
        <f t="shared" si="7"/>
        <v>4.4435485070037579</v>
      </c>
      <c r="AN44" s="6">
        <f t="shared" si="8"/>
        <v>44012.100000000006</v>
      </c>
      <c r="AO44" s="25">
        <f t="shared" si="9"/>
        <v>24653.0265001238</v>
      </c>
    </row>
    <row r="45" spans="1:41" ht="30" hidden="1" customHeight="1" thickBot="1" x14ac:dyDescent="0.35">
      <c r="A45" s="30" t="s">
        <v>17</v>
      </c>
      <c r="B45" s="38">
        <v>2249.7924499924097</v>
      </c>
      <c r="C45" s="9">
        <v>657.84</v>
      </c>
      <c r="D45" s="39">
        <v>1591.9524499924096</v>
      </c>
      <c r="E45" s="12">
        <v>1546.0975224309177</v>
      </c>
      <c r="F45" s="9">
        <v>874.06</v>
      </c>
      <c r="G45" s="10">
        <v>672.03752243091765</v>
      </c>
      <c r="H45" s="38">
        <v>4166.2695799819157</v>
      </c>
      <c r="I45" s="9">
        <v>1199.8800000000001</v>
      </c>
      <c r="J45" s="39">
        <v>2966.3895799819152</v>
      </c>
      <c r="K45" s="12">
        <v>1140.5723007151209</v>
      </c>
      <c r="L45" s="9">
        <v>406.83</v>
      </c>
      <c r="M45" s="10">
        <v>733.7423007151209</v>
      </c>
      <c r="N45" s="38">
        <v>2277.0436528165442</v>
      </c>
      <c r="O45" s="9">
        <v>803.77</v>
      </c>
      <c r="P45" s="39">
        <v>1473.2736528165444</v>
      </c>
      <c r="Q45" s="38">
        <v>2443.0926621199224</v>
      </c>
      <c r="R45" s="9">
        <v>1179.5899999999999</v>
      </c>
      <c r="S45" s="39">
        <v>1263.5026621199227</v>
      </c>
      <c r="T45" s="103">
        <v>2076.234747962802</v>
      </c>
      <c r="U45" s="104">
        <v>405.63</v>
      </c>
      <c r="V45" s="106">
        <v>1670.6047479628019</v>
      </c>
      <c r="W45" s="12">
        <v>1656.9678620216694</v>
      </c>
      <c r="X45" s="9">
        <v>244.94</v>
      </c>
      <c r="Y45" s="10">
        <v>1412.0278620216693</v>
      </c>
      <c r="Z45" s="38">
        <v>1353.1236780540414</v>
      </c>
      <c r="AA45" s="9">
        <v>418.18</v>
      </c>
      <c r="AB45" s="106">
        <v>934.94367805404147</v>
      </c>
      <c r="AC45" s="12">
        <v>2819.3193173302775</v>
      </c>
      <c r="AD45" s="9">
        <v>1507.42</v>
      </c>
      <c r="AE45" s="10">
        <v>1311.8993173302774</v>
      </c>
      <c r="AF45" s="38">
        <v>2834.1062390804254</v>
      </c>
      <c r="AG45" s="9">
        <v>1565.62</v>
      </c>
      <c r="AH45" s="39">
        <v>1268.4862390804253</v>
      </c>
      <c r="AI45" s="12">
        <v>2689.6355867034795</v>
      </c>
      <c r="AJ45" s="9">
        <v>997.26</v>
      </c>
      <c r="AK45" s="10">
        <v>1692.3755867034797</v>
      </c>
      <c r="AL45" s="38">
        <f t="shared" si="6"/>
        <v>27252.255599209529</v>
      </c>
      <c r="AM45" s="11">
        <f t="shared" si="7"/>
        <v>1.7635840178658082</v>
      </c>
      <c r="AN45" s="12">
        <f t="shared" si="8"/>
        <v>10261.02</v>
      </c>
      <c r="AO45" s="48">
        <f t="shared" si="9"/>
        <v>16991.235599209525</v>
      </c>
    </row>
    <row r="46" spans="1:41" ht="30" hidden="1" customHeight="1" thickTop="1" thickBot="1" x14ac:dyDescent="0.35">
      <c r="A46" s="31" t="s">
        <v>29</v>
      </c>
      <c r="B46" s="40">
        <v>125444.69641010457</v>
      </c>
      <c r="C46" s="26">
        <v>19454.55</v>
      </c>
      <c r="D46" s="41">
        <v>105990.14641010457</v>
      </c>
      <c r="E46" s="33">
        <v>95013.241976625824</v>
      </c>
      <c r="F46" s="26">
        <v>30864.53</v>
      </c>
      <c r="G46" s="27">
        <v>64148.711976625818</v>
      </c>
      <c r="H46" s="40">
        <v>117597.29229790137</v>
      </c>
      <c r="I46" s="26">
        <v>23176.34</v>
      </c>
      <c r="J46" s="41">
        <v>94420.952297901356</v>
      </c>
      <c r="K46" s="33">
        <v>108490.79178183364</v>
      </c>
      <c r="L46" s="26">
        <v>26178.06</v>
      </c>
      <c r="M46" s="27">
        <v>82312.731781833616</v>
      </c>
      <c r="N46" s="40">
        <v>142151.64262995127</v>
      </c>
      <c r="O46" s="26">
        <v>37805.94</v>
      </c>
      <c r="P46" s="41">
        <v>104345.70262995128</v>
      </c>
      <c r="Q46" s="40">
        <v>125520.68449638806</v>
      </c>
      <c r="R46" s="26">
        <v>34956.81</v>
      </c>
      <c r="S46" s="41">
        <v>90563.87449638806</v>
      </c>
      <c r="T46" s="107">
        <v>125385.9240058673</v>
      </c>
      <c r="U46" s="108">
        <v>27410.32</v>
      </c>
      <c r="V46" s="109">
        <v>97975.604005867295</v>
      </c>
      <c r="W46" s="33">
        <v>105677.64262005128</v>
      </c>
      <c r="X46" s="26">
        <v>28666.22</v>
      </c>
      <c r="Y46" s="27">
        <v>77011.422620051264</v>
      </c>
      <c r="Z46" s="40">
        <v>127234.45438474574</v>
      </c>
      <c r="AA46" s="26">
        <v>32259.21</v>
      </c>
      <c r="AB46" s="109">
        <v>94975.244384745733</v>
      </c>
      <c r="AC46" s="33">
        <v>117065.46324823918</v>
      </c>
      <c r="AD46" s="26">
        <v>27166.560000000001</v>
      </c>
      <c r="AE46" s="27">
        <v>89898.903248239192</v>
      </c>
      <c r="AF46" s="40">
        <v>131457.90392793118</v>
      </c>
      <c r="AG46" s="26">
        <v>39572.75</v>
      </c>
      <c r="AH46" s="41">
        <v>91885.153927931169</v>
      </c>
      <c r="AI46" s="33">
        <v>224237.11453549433</v>
      </c>
      <c r="AJ46" s="26">
        <v>95934.53</v>
      </c>
      <c r="AK46" s="27">
        <v>128302.58453549437</v>
      </c>
      <c r="AL46" s="40">
        <f>SUM(AL29:AL45)</f>
        <v>1545276.8523151339</v>
      </c>
      <c r="AM46" s="13">
        <f t="shared" si="7"/>
        <v>100</v>
      </c>
      <c r="AN46" s="33">
        <f>SUM(AN29:AN45)</f>
        <v>423445.81999999995</v>
      </c>
      <c r="AO46" s="49">
        <f>SUM(AO29:AO45)</f>
        <v>1121831.0323151336</v>
      </c>
    </row>
    <row r="47" spans="1:41" hidden="1" x14ac:dyDescent="0.3">
      <c r="A47" s="98" t="s">
        <v>51</v>
      </c>
      <c r="B47" s="99">
        <f>B29+B32+B37</f>
        <v>38676.848183992566</v>
      </c>
      <c r="C47" s="99">
        <f t="shared" ref="C47:AO47" si="10">C29+C32+C37</f>
        <v>6038.5599999999995</v>
      </c>
      <c r="D47" s="99">
        <f t="shared" si="10"/>
        <v>32638.288183992565</v>
      </c>
      <c r="E47" s="99">
        <f t="shared" si="10"/>
        <v>43493.543580416583</v>
      </c>
      <c r="F47" s="99">
        <f t="shared" si="10"/>
        <v>5485.29</v>
      </c>
      <c r="G47" s="99">
        <f t="shared" si="10"/>
        <v>38008.253580416582</v>
      </c>
      <c r="H47" s="99">
        <f t="shared" si="10"/>
        <v>63549.111039800497</v>
      </c>
      <c r="I47" s="99">
        <f t="shared" si="10"/>
        <v>9345.2900000000009</v>
      </c>
      <c r="J47" s="99">
        <f t="shared" si="10"/>
        <v>54203.821039800489</v>
      </c>
      <c r="K47" s="99">
        <f t="shared" si="10"/>
        <v>52153.062574674055</v>
      </c>
      <c r="L47" s="99">
        <f t="shared" si="10"/>
        <v>11770.73</v>
      </c>
      <c r="M47" s="99">
        <f t="shared" si="10"/>
        <v>40382.332574674059</v>
      </c>
      <c r="N47" s="99">
        <f t="shared" si="10"/>
        <v>66277.591561675406</v>
      </c>
      <c r="O47" s="99">
        <f t="shared" si="10"/>
        <v>9275.36</v>
      </c>
      <c r="P47" s="99">
        <f>P29+P32+P37</f>
        <v>57002.231561675406</v>
      </c>
      <c r="Q47" s="99">
        <f t="shared" si="10"/>
        <v>73314.528256839534</v>
      </c>
      <c r="R47" s="99">
        <f t="shared" si="10"/>
        <v>15408.14</v>
      </c>
      <c r="S47" s="99">
        <f t="shared" si="10"/>
        <v>57906.388256839535</v>
      </c>
      <c r="T47" s="99">
        <f t="shared" si="10"/>
        <v>40894.819955949359</v>
      </c>
      <c r="U47" s="99">
        <f t="shared" si="10"/>
        <v>8266.26</v>
      </c>
      <c r="V47" s="99">
        <f t="shared" si="10"/>
        <v>32628.55995594936</v>
      </c>
      <c r="W47" s="99">
        <f t="shared" si="10"/>
        <v>49006.429376862288</v>
      </c>
      <c r="X47" s="99">
        <f t="shared" si="10"/>
        <v>7090.92</v>
      </c>
      <c r="Y47" s="99">
        <f t="shared" si="10"/>
        <v>41915.50937686229</v>
      </c>
      <c r="Z47" s="99">
        <f t="shared" si="10"/>
        <v>47715.465458170467</v>
      </c>
      <c r="AA47" s="99">
        <f t="shared" si="10"/>
        <v>14889.07</v>
      </c>
      <c r="AB47" s="99">
        <f t="shared" si="10"/>
        <v>32826.395458170467</v>
      </c>
      <c r="AC47" s="99">
        <f t="shared" si="10"/>
        <v>58129.244171955979</v>
      </c>
      <c r="AD47" s="99">
        <f t="shared" si="10"/>
        <v>8096.13</v>
      </c>
      <c r="AE47" s="99">
        <f t="shared" si="10"/>
        <v>50033.114171955982</v>
      </c>
      <c r="AF47" s="99">
        <f t="shared" si="10"/>
        <v>69971.890187611149</v>
      </c>
      <c r="AG47" s="99">
        <f t="shared" si="10"/>
        <v>16148.740000000002</v>
      </c>
      <c r="AH47" s="99">
        <f t="shared" si="10"/>
        <v>53823.150187611158</v>
      </c>
      <c r="AI47" s="99">
        <f t="shared" si="10"/>
        <v>109397.51853673946</v>
      </c>
      <c r="AJ47" s="99">
        <f t="shared" si="10"/>
        <v>32497.599999999999</v>
      </c>
      <c r="AK47" s="99">
        <f t="shared" si="10"/>
        <v>76899.918536739453</v>
      </c>
      <c r="AL47" s="99">
        <f t="shared" si="10"/>
        <v>712580.05288468744</v>
      </c>
      <c r="AM47" s="100">
        <f>AL47/$AL$46*100</f>
        <v>46.113423094191823</v>
      </c>
      <c r="AN47" s="99">
        <f t="shared" si="10"/>
        <v>144312.09000000003</v>
      </c>
      <c r="AO47" s="99">
        <f t="shared" si="10"/>
        <v>568267.96288468735</v>
      </c>
    </row>
    <row r="48" spans="1:41" hidden="1" x14ac:dyDescent="0.3">
      <c r="A48" s="98" t="s">
        <v>52</v>
      </c>
      <c r="B48" s="99">
        <f>B46-B47</f>
        <v>86767.848226112008</v>
      </c>
      <c r="C48" s="99">
        <f t="shared" ref="C48:AO48" si="11">C46-C47</f>
        <v>13415.99</v>
      </c>
      <c r="D48" s="99">
        <f t="shared" si="11"/>
        <v>73351.858226112003</v>
      </c>
      <c r="E48" s="99">
        <f t="shared" si="11"/>
        <v>51519.698396209242</v>
      </c>
      <c r="F48" s="99">
        <f t="shared" si="11"/>
        <v>25379.239999999998</v>
      </c>
      <c r="G48" s="99">
        <f t="shared" si="11"/>
        <v>26140.458396209237</v>
      </c>
      <c r="H48" s="99">
        <f t="shared" si="11"/>
        <v>54048.181258100871</v>
      </c>
      <c r="I48" s="99">
        <f t="shared" si="11"/>
        <v>13831.05</v>
      </c>
      <c r="J48" s="99">
        <f t="shared" si="11"/>
        <v>40217.131258100868</v>
      </c>
      <c r="K48" s="99">
        <f t="shared" si="11"/>
        <v>56337.729207159588</v>
      </c>
      <c r="L48" s="99">
        <f t="shared" si="11"/>
        <v>14407.330000000002</v>
      </c>
      <c r="M48" s="99">
        <f t="shared" si="11"/>
        <v>41930.399207159557</v>
      </c>
      <c r="N48" s="99">
        <f t="shared" si="11"/>
        <v>75874.051068275861</v>
      </c>
      <c r="O48" s="99">
        <f t="shared" si="11"/>
        <v>28530.58</v>
      </c>
      <c r="P48" s="99">
        <f t="shared" si="11"/>
        <v>47343.471068275874</v>
      </c>
      <c r="Q48" s="99">
        <f t="shared" si="11"/>
        <v>52206.156239548523</v>
      </c>
      <c r="R48" s="99">
        <f t="shared" si="11"/>
        <v>19548.669999999998</v>
      </c>
      <c r="S48" s="99">
        <f t="shared" si="11"/>
        <v>32657.486239548525</v>
      </c>
      <c r="T48" s="99">
        <f t="shared" si="11"/>
        <v>84491.104049917951</v>
      </c>
      <c r="U48" s="99">
        <f t="shared" si="11"/>
        <v>19144.059999999998</v>
      </c>
      <c r="V48" s="99">
        <f t="shared" si="11"/>
        <v>65347.044049917939</v>
      </c>
      <c r="W48" s="99">
        <f t="shared" si="11"/>
        <v>56671.213243188991</v>
      </c>
      <c r="X48" s="99">
        <f t="shared" si="11"/>
        <v>21575.300000000003</v>
      </c>
      <c r="Y48" s="99">
        <f t="shared" si="11"/>
        <v>35095.913243188974</v>
      </c>
      <c r="Z48" s="99">
        <f t="shared" si="11"/>
        <v>79518.988926575272</v>
      </c>
      <c r="AA48" s="99">
        <f t="shared" si="11"/>
        <v>17370.14</v>
      </c>
      <c r="AB48" s="99">
        <f t="shared" si="11"/>
        <v>62148.848926575265</v>
      </c>
      <c r="AC48" s="99">
        <f t="shared" si="11"/>
        <v>58936.219076283196</v>
      </c>
      <c r="AD48" s="99">
        <f t="shared" si="11"/>
        <v>19070.43</v>
      </c>
      <c r="AE48" s="99">
        <f t="shared" si="11"/>
        <v>39865.78907628321</v>
      </c>
      <c r="AF48" s="99">
        <f t="shared" si="11"/>
        <v>61486.013740320035</v>
      </c>
      <c r="AG48" s="99">
        <f t="shared" si="11"/>
        <v>23424.01</v>
      </c>
      <c r="AH48" s="99">
        <f t="shared" si="11"/>
        <v>38062.003740320011</v>
      </c>
      <c r="AI48" s="99">
        <f t="shared" si="11"/>
        <v>114839.59599875487</v>
      </c>
      <c r="AJ48" s="99">
        <f t="shared" si="11"/>
        <v>63436.93</v>
      </c>
      <c r="AK48" s="99">
        <f t="shared" si="11"/>
        <v>51402.665998754921</v>
      </c>
      <c r="AL48" s="99">
        <f t="shared" si="11"/>
        <v>832696.79943044647</v>
      </c>
      <c r="AM48" s="100">
        <f>AL48/$AL$46*100</f>
        <v>53.886576905808184</v>
      </c>
      <c r="AN48" s="99">
        <f t="shared" si="11"/>
        <v>279133.72999999992</v>
      </c>
      <c r="AO48" s="99">
        <f t="shared" si="11"/>
        <v>553563.06943044625</v>
      </c>
    </row>
    <row r="51" spans="1:41" ht="32.25" thickBot="1" x14ac:dyDescent="0.35">
      <c r="A51" s="124" t="s">
        <v>53</v>
      </c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</row>
    <row r="52" spans="1:41" ht="30" customHeight="1" thickBot="1" x14ac:dyDescent="0.35">
      <c r="A52" s="125" t="s">
        <v>40</v>
      </c>
      <c r="B52" s="127" t="s">
        <v>19</v>
      </c>
      <c r="C52" s="128"/>
      <c r="D52" s="129"/>
      <c r="E52" s="130" t="s">
        <v>24</v>
      </c>
      <c r="F52" s="130"/>
      <c r="G52" s="130"/>
      <c r="H52" s="127" t="s">
        <v>25</v>
      </c>
      <c r="I52" s="128"/>
      <c r="J52" s="129"/>
      <c r="K52" s="130" t="s">
        <v>26</v>
      </c>
      <c r="L52" s="130"/>
      <c r="M52" s="130"/>
      <c r="N52" s="127" t="s">
        <v>27</v>
      </c>
      <c r="O52" s="128"/>
      <c r="P52" s="129"/>
      <c r="Q52" s="130" t="s">
        <v>28</v>
      </c>
      <c r="R52" s="130"/>
      <c r="S52" s="130"/>
      <c r="T52" s="131" t="s">
        <v>33</v>
      </c>
      <c r="U52" s="132"/>
      <c r="V52" s="133"/>
      <c r="W52" s="134" t="s">
        <v>34</v>
      </c>
      <c r="X52" s="134"/>
      <c r="Y52" s="134"/>
      <c r="Z52" s="131" t="s">
        <v>35</v>
      </c>
      <c r="AA52" s="132"/>
      <c r="AB52" s="133"/>
      <c r="AC52" s="134" t="s">
        <v>36</v>
      </c>
      <c r="AD52" s="134"/>
      <c r="AE52" s="134"/>
      <c r="AF52" s="131" t="s">
        <v>37</v>
      </c>
      <c r="AG52" s="132"/>
      <c r="AH52" s="133"/>
      <c r="AI52" s="134" t="s">
        <v>38</v>
      </c>
      <c r="AJ52" s="134"/>
      <c r="AK52" s="134"/>
      <c r="AL52" s="135" t="s">
        <v>30</v>
      </c>
      <c r="AM52" s="136"/>
      <c r="AN52" s="137"/>
      <c r="AO52" s="138"/>
    </row>
    <row r="53" spans="1:41" ht="30" customHeight="1" x14ac:dyDescent="0.3">
      <c r="A53" s="126"/>
      <c r="B53" s="34" t="s">
        <v>21</v>
      </c>
      <c r="C53" s="1" t="s">
        <v>23</v>
      </c>
      <c r="D53" s="35" t="s">
        <v>18</v>
      </c>
      <c r="E53" s="32" t="s">
        <v>20</v>
      </c>
      <c r="F53" s="21" t="s">
        <v>22</v>
      </c>
      <c r="G53" s="22" t="s">
        <v>0</v>
      </c>
      <c r="H53" s="34" t="s">
        <v>20</v>
      </c>
      <c r="I53" s="1" t="s">
        <v>22</v>
      </c>
      <c r="J53" s="35" t="s">
        <v>0</v>
      </c>
      <c r="K53" s="122" t="s">
        <v>20</v>
      </c>
      <c r="L53" s="123" t="s">
        <v>22</v>
      </c>
      <c r="M53" s="121" t="s">
        <v>0</v>
      </c>
      <c r="N53" s="34" t="s">
        <v>20</v>
      </c>
      <c r="O53" s="1" t="s">
        <v>22</v>
      </c>
      <c r="P53" s="35" t="s">
        <v>0</v>
      </c>
      <c r="Q53" s="32" t="s">
        <v>20</v>
      </c>
      <c r="R53" s="21" t="s">
        <v>22</v>
      </c>
      <c r="S53" s="22" t="s">
        <v>0</v>
      </c>
      <c r="T53" s="43" t="s">
        <v>21</v>
      </c>
      <c r="U53" s="8" t="s">
        <v>23</v>
      </c>
      <c r="V53" s="44" t="s">
        <v>18</v>
      </c>
      <c r="W53" s="42" t="s">
        <v>20</v>
      </c>
      <c r="X53" s="23" t="s">
        <v>22</v>
      </c>
      <c r="Y53" s="24" t="s">
        <v>0</v>
      </c>
      <c r="Z53" s="43" t="s">
        <v>20</v>
      </c>
      <c r="AA53" s="8" t="s">
        <v>22</v>
      </c>
      <c r="AB53" s="44" t="s">
        <v>0</v>
      </c>
      <c r="AC53" s="42" t="s">
        <v>20</v>
      </c>
      <c r="AD53" s="23" t="s">
        <v>22</v>
      </c>
      <c r="AE53" s="24" t="s">
        <v>0</v>
      </c>
      <c r="AF53" s="43" t="s">
        <v>20</v>
      </c>
      <c r="AG53" s="8" t="s">
        <v>22</v>
      </c>
      <c r="AH53" s="44" t="s">
        <v>0</v>
      </c>
      <c r="AI53" s="42" t="s">
        <v>20</v>
      </c>
      <c r="AJ53" s="23" t="s">
        <v>22</v>
      </c>
      <c r="AK53" s="24" t="s">
        <v>0</v>
      </c>
      <c r="AL53" s="50" t="s">
        <v>29</v>
      </c>
      <c r="AM53" s="51" t="s">
        <v>32</v>
      </c>
      <c r="AN53" s="52" t="s">
        <v>31</v>
      </c>
      <c r="AO53" s="53" t="s">
        <v>18</v>
      </c>
    </row>
    <row r="54" spans="1:41" ht="30" customHeight="1" x14ac:dyDescent="0.3">
      <c r="A54" s="28" t="s">
        <v>1</v>
      </c>
      <c r="B54" s="36">
        <v>17952.086123602247</v>
      </c>
      <c r="C54" s="3">
        <v>5955.13</v>
      </c>
      <c r="D54" s="37">
        <v>11996.956123602249</v>
      </c>
      <c r="E54" s="6">
        <v>7489.5511569594892</v>
      </c>
      <c r="F54" s="3">
        <v>662.72</v>
      </c>
      <c r="G54" s="4">
        <v>6826.8311569594898</v>
      </c>
      <c r="H54" s="112">
        <v>17268.026775678765</v>
      </c>
      <c r="I54" s="114">
        <v>3119.77</v>
      </c>
      <c r="J54" s="115">
        <v>14148.256775678765</v>
      </c>
      <c r="K54" s="112">
        <v>18117.222159261335</v>
      </c>
      <c r="L54" s="114">
        <v>2428.13</v>
      </c>
      <c r="M54" s="115">
        <v>15689.092159261336</v>
      </c>
      <c r="N54" s="36">
        <v>14024.346262938909</v>
      </c>
      <c r="O54" s="3">
        <v>2370.96</v>
      </c>
      <c r="P54" s="37">
        <v>11653.38626293891</v>
      </c>
      <c r="Q54" s="36">
        <v>10358.127929716389</v>
      </c>
      <c r="R54" s="3">
        <v>1090.04</v>
      </c>
      <c r="S54" s="37">
        <v>9268.0879297163901</v>
      </c>
      <c r="T54" s="101">
        <v>14237.790523981685</v>
      </c>
      <c r="U54" s="102">
        <v>2281.5100000000002</v>
      </c>
      <c r="V54" s="105">
        <v>11956.280523981684</v>
      </c>
      <c r="W54" s="6">
        <v>14961.604260813503</v>
      </c>
      <c r="X54" s="3">
        <v>2976.89</v>
      </c>
      <c r="Y54" s="4">
        <v>11984.714260813504</v>
      </c>
      <c r="Z54" s="36">
        <v>18460.115104028235</v>
      </c>
      <c r="AA54" s="3">
        <v>1264.21</v>
      </c>
      <c r="AB54" s="105">
        <v>17195.905104028232</v>
      </c>
      <c r="AC54" s="6">
        <v>18290.711480188202</v>
      </c>
      <c r="AD54" s="3">
        <v>1580.28</v>
      </c>
      <c r="AE54" s="4">
        <v>16710.431480188203</v>
      </c>
      <c r="AF54" s="36">
        <v>28667.401760395667</v>
      </c>
      <c r="AG54" s="3">
        <v>5269.3</v>
      </c>
      <c r="AH54" s="37">
        <v>23398.101760395668</v>
      </c>
      <c r="AI54" s="6">
        <v>19818.889972033128</v>
      </c>
      <c r="AJ54" s="3">
        <v>8688.41</v>
      </c>
      <c r="AK54" s="4">
        <v>11130.479972033128</v>
      </c>
      <c r="AL54" s="36">
        <f>B54+E54+H54+K54+N54+Q54+T54+W54+Z54+AC54+AF54+AI54</f>
        <v>199645.87350959756</v>
      </c>
      <c r="AM54" s="5">
        <f>AL54/$AL$46*100</f>
        <v>12.919747889220504</v>
      </c>
      <c r="AN54" s="6">
        <f>C54+F54+I54+L54+O54+R54+U54+X54+AA54+AD54+AG54+AJ54</f>
        <v>37687.35</v>
      </c>
      <c r="AO54" s="25">
        <f>AK54+AH54+AE54+AB54+Y54+V54+S54+P54+M54+J54+G54+D54</f>
        <v>161958.52350959755</v>
      </c>
    </row>
    <row r="55" spans="1:41" ht="30" customHeight="1" x14ac:dyDescent="0.3">
      <c r="A55" s="29" t="s">
        <v>2</v>
      </c>
      <c r="B55" s="36">
        <v>2848.8548353263668</v>
      </c>
      <c r="C55" s="3">
        <v>1177.3599999999999</v>
      </c>
      <c r="D55" s="37">
        <v>1671.4948353263667</v>
      </c>
      <c r="E55" s="6">
        <v>2954.3164804422731</v>
      </c>
      <c r="F55" s="3">
        <v>508.35</v>
      </c>
      <c r="G55" s="4">
        <v>2445.9664804422732</v>
      </c>
      <c r="H55" s="112">
        <v>6633.2190316914875</v>
      </c>
      <c r="I55" s="114">
        <v>1759.79</v>
      </c>
      <c r="J55" s="115">
        <v>4873.4290316914876</v>
      </c>
      <c r="K55" s="112">
        <v>8458.8639884023742</v>
      </c>
      <c r="L55" s="114">
        <v>3462.2</v>
      </c>
      <c r="M55" s="115">
        <v>4996.6639884023743</v>
      </c>
      <c r="N55" s="36">
        <v>4392.8820984402546</v>
      </c>
      <c r="O55" s="3">
        <v>1223.2</v>
      </c>
      <c r="P55" s="37">
        <v>3169.6820984402543</v>
      </c>
      <c r="Q55" s="36">
        <v>4179.7546979157696</v>
      </c>
      <c r="R55" s="3">
        <v>1695.85</v>
      </c>
      <c r="S55" s="37">
        <v>2483.9046979157692</v>
      </c>
      <c r="T55" s="101">
        <v>4876.5488299166664</v>
      </c>
      <c r="U55" s="102">
        <v>972.28</v>
      </c>
      <c r="V55" s="105">
        <v>3904.2688299166662</v>
      </c>
      <c r="W55" s="6">
        <v>2481.711798974432</v>
      </c>
      <c r="X55" s="3">
        <v>692.37</v>
      </c>
      <c r="Y55" s="4">
        <v>1789.3417989744321</v>
      </c>
      <c r="Z55" s="36">
        <v>3767.9051542662746</v>
      </c>
      <c r="AA55" s="3">
        <v>2348.5700000000002</v>
      </c>
      <c r="AB55" s="105">
        <v>1419.3351542662745</v>
      </c>
      <c r="AC55" s="6">
        <v>9143.4706657909828</v>
      </c>
      <c r="AD55" s="3">
        <v>3193.31</v>
      </c>
      <c r="AE55" s="4">
        <v>5950.1606657909833</v>
      </c>
      <c r="AF55" s="36">
        <v>7484.4146298054102</v>
      </c>
      <c r="AG55" s="3">
        <v>3188.76</v>
      </c>
      <c r="AH55" s="37">
        <v>4295.6546298054109</v>
      </c>
      <c r="AI55" s="6">
        <v>7514.4716143651513</v>
      </c>
      <c r="AJ55" s="3">
        <v>2301.4899999999998</v>
      </c>
      <c r="AK55" s="4">
        <v>5212.9816143651515</v>
      </c>
      <c r="AL55" s="36">
        <f t="shared" ref="AL55:AL70" si="12">B55+E55+H55+K55+N55+Q55+T55+W55+Z55+AC55+AF55+AI55</f>
        <v>64736.413825337448</v>
      </c>
      <c r="AM55" s="5">
        <f t="shared" ref="AM55:AM71" si="13">AL55/$AL$46*100</f>
        <v>4.1893084548797423</v>
      </c>
      <c r="AN55" s="6">
        <f t="shared" ref="AN55:AN70" si="14">C55+F55+I55+L55+O55+R55+U55+X55+AA55+AD55+AG55+AJ55</f>
        <v>22523.53</v>
      </c>
      <c r="AO55" s="25">
        <f t="shared" ref="AO55:AO70" si="15">AK55+AH55+AE55+AB55+Y55+V55+S55+P55+M55+J55+G55+D55</f>
        <v>42212.883825337434</v>
      </c>
    </row>
    <row r="56" spans="1:41" ht="30" customHeight="1" x14ac:dyDescent="0.3">
      <c r="A56" s="29" t="s">
        <v>3</v>
      </c>
      <c r="B56" s="36">
        <v>4205.9385942085883</v>
      </c>
      <c r="C56" s="3">
        <v>254.97</v>
      </c>
      <c r="D56" s="37">
        <v>3950.968594208588</v>
      </c>
      <c r="E56" s="6">
        <v>2747.2624786331749</v>
      </c>
      <c r="F56" s="3">
        <v>496.41</v>
      </c>
      <c r="G56" s="4">
        <v>2250.852478633175</v>
      </c>
      <c r="H56" s="112">
        <v>4117.866945130505</v>
      </c>
      <c r="I56" s="114">
        <v>424.42</v>
      </c>
      <c r="J56" s="115">
        <v>3693.4469451305049</v>
      </c>
      <c r="K56" s="112">
        <v>6409.421277554331</v>
      </c>
      <c r="L56" s="114">
        <v>988.45</v>
      </c>
      <c r="M56" s="115">
        <v>5420.9712775543312</v>
      </c>
      <c r="N56" s="36">
        <v>7987.5699726566354</v>
      </c>
      <c r="O56" s="3">
        <v>468.35</v>
      </c>
      <c r="P56" s="37">
        <v>7519.2199726566359</v>
      </c>
      <c r="Q56" s="36">
        <v>8207.1164007577827</v>
      </c>
      <c r="R56" s="3">
        <v>865.67</v>
      </c>
      <c r="S56" s="37">
        <v>7341.4464007577835</v>
      </c>
      <c r="T56" s="101">
        <v>3992.8767586313975</v>
      </c>
      <c r="U56" s="102">
        <v>571.20000000000005</v>
      </c>
      <c r="V56" s="105">
        <v>3421.6767586313972</v>
      </c>
      <c r="W56" s="6">
        <v>3997.7910074361066</v>
      </c>
      <c r="X56" s="3">
        <v>903.36</v>
      </c>
      <c r="Y56" s="4">
        <v>3094.4310074361065</v>
      </c>
      <c r="Z56" s="36">
        <v>8466.3108949576272</v>
      </c>
      <c r="AA56" s="3">
        <v>2009.3</v>
      </c>
      <c r="AB56" s="105">
        <v>6457.010894957627</v>
      </c>
      <c r="AC56" s="6">
        <v>6336.1541975459722</v>
      </c>
      <c r="AD56" s="3">
        <v>913.25</v>
      </c>
      <c r="AE56" s="4">
        <v>5422.9041975459722</v>
      </c>
      <c r="AF56" s="36">
        <v>3880.1199006435054</v>
      </c>
      <c r="AG56" s="3">
        <v>526.13</v>
      </c>
      <c r="AH56" s="37">
        <v>3353.9899006435053</v>
      </c>
      <c r="AI56" s="6">
        <v>17032.512469150592</v>
      </c>
      <c r="AJ56" s="3">
        <v>2298.41</v>
      </c>
      <c r="AK56" s="4">
        <v>14734.102469150592</v>
      </c>
      <c r="AL56" s="36">
        <f t="shared" si="12"/>
        <v>77380.940897306209</v>
      </c>
      <c r="AM56" s="5">
        <f t="shared" si="13"/>
        <v>5.0075778189114839</v>
      </c>
      <c r="AN56" s="6">
        <f t="shared" si="14"/>
        <v>10719.92</v>
      </c>
      <c r="AO56" s="25">
        <f t="shared" si="15"/>
        <v>66661.020897306211</v>
      </c>
    </row>
    <row r="57" spans="1:41" ht="30" customHeight="1" x14ac:dyDescent="0.3">
      <c r="A57" s="28" t="s">
        <v>4</v>
      </c>
      <c r="B57" s="36">
        <v>3308.0927322391817</v>
      </c>
      <c r="C57" s="3">
        <v>367.82</v>
      </c>
      <c r="D57" s="37">
        <v>2940.2727322391816</v>
      </c>
      <c r="E57" s="6">
        <v>11553.00255031392</v>
      </c>
      <c r="F57" s="3">
        <v>447.25</v>
      </c>
      <c r="G57" s="4">
        <v>11105.75255031392</v>
      </c>
      <c r="H57" s="112">
        <v>21314.468063719876</v>
      </c>
      <c r="I57" s="114">
        <v>3169.56</v>
      </c>
      <c r="J57" s="115">
        <v>18144.908063719879</v>
      </c>
      <c r="K57" s="112">
        <v>13626.508377900394</v>
      </c>
      <c r="L57" s="114">
        <v>2154.0500000000002</v>
      </c>
      <c r="M57" s="115">
        <v>11472.458377900393</v>
      </c>
      <c r="N57" s="36">
        <v>6719.2053489674672</v>
      </c>
      <c r="O57" s="3">
        <v>823.11</v>
      </c>
      <c r="P57" s="37">
        <v>5896.0953489674675</v>
      </c>
      <c r="Q57" s="36">
        <v>5074.8977599794562</v>
      </c>
      <c r="R57" s="3">
        <v>1371.71</v>
      </c>
      <c r="S57" s="37">
        <v>3703.1877599794557</v>
      </c>
      <c r="T57" s="101">
        <v>16565.783499373247</v>
      </c>
      <c r="U57" s="102">
        <v>6137.31</v>
      </c>
      <c r="V57" s="105">
        <v>10428.473499373247</v>
      </c>
      <c r="W57" s="6">
        <v>11517.088871342445</v>
      </c>
      <c r="X57" s="3">
        <v>711.9</v>
      </c>
      <c r="Y57" s="4">
        <v>10805.188871342445</v>
      </c>
      <c r="Z57" s="36">
        <v>4424.0719375511871</v>
      </c>
      <c r="AA57" s="3">
        <v>1449.82</v>
      </c>
      <c r="AB57" s="105">
        <v>2974.2519375511874</v>
      </c>
      <c r="AC57" s="6">
        <v>39984.162738850981</v>
      </c>
      <c r="AD57" s="3">
        <v>2620.0700000000002</v>
      </c>
      <c r="AE57" s="4">
        <v>37364.092738850981</v>
      </c>
      <c r="AF57" s="36">
        <v>28485.65391212637</v>
      </c>
      <c r="AG57" s="3">
        <v>3853.66</v>
      </c>
      <c r="AH57" s="37">
        <v>24631.993912126371</v>
      </c>
      <c r="AI57" s="6">
        <v>17468.847386402638</v>
      </c>
      <c r="AJ57" s="3">
        <v>7216.92</v>
      </c>
      <c r="AK57" s="4">
        <v>10251.92738640264</v>
      </c>
      <c r="AL57" s="36">
        <f t="shared" si="12"/>
        <v>180041.78317876716</v>
      </c>
      <c r="AM57" s="5">
        <f t="shared" si="13"/>
        <v>11.651102060386691</v>
      </c>
      <c r="AN57" s="6">
        <f t="shared" si="14"/>
        <v>30323.18</v>
      </c>
      <c r="AO57" s="25">
        <f t="shared" si="15"/>
        <v>149718.60317876717</v>
      </c>
    </row>
    <row r="58" spans="1:41" ht="30" customHeight="1" x14ac:dyDescent="0.3">
      <c r="A58" s="29" t="s">
        <v>5</v>
      </c>
      <c r="B58" s="36">
        <v>3945.8950119002084</v>
      </c>
      <c r="C58" s="3">
        <v>114.65</v>
      </c>
      <c r="D58" s="37">
        <v>3831.2450119002083</v>
      </c>
      <c r="E58" s="6">
        <v>2067.9127633837006</v>
      </c>
      <c r="F58" s="3">
        <v>238.85</v>
      </c>
      <c r="G58" s="4">
        <v>1829.0627633837005</v>
      </c>
      <c r="H58" s="112">
        <v>3408.6344656755555</v>
      </c>
      <c r="I58" s="114">
        <v>160.79</v>
      </c>
      <c r="J58" s="115">
        <v>3247.8444656755555</v>
      </c>
      <c r="K58" s="112">
        <v>2437.8763703165209</v>
      </c>
      <c r="L58" s="114">
        <v>204.22</v>
      </c>
      <c r="M58" s="115">
        <v>2233.6563703165211</v>
      </c>
      <c r="N58" s="36">
        <v>4790.5902633670203</v>
      </c>
      <c r="O58" s="3">
        <v>176.45</v>
      </c>
      <c r="P58" s="37">
        <v>4614.1402633670205</v>
      </c>
      <c r="Q58" s="36">
        <v>1102.2439413684888</v>
      </c>
      <c r="R58" s="3">
        <v>273.02999999999997</v>
      </c>
      <c r="S58" s="37">
        <v>829.21394136848869</v>
      </c>
      <c r="T58" s="101">
        <v>1163.5365882811607</v>
      </c>
      <c r="U58" s="102">
        <v>151.15</v>
      </c>
      <c r="V58" s="105">
        <v>1012.3865882811607</v>
      </c>
      <c r="W58" s="6">
        <v>1599.3134187538317</v>
      </c>
      <c r="X58" s="3">
        <v>778.18</v>
      </c>
      <c r="Y58" s="4">
        <v>821.13341875383151</v>
      </c>
      <c r="Z58" s="36">
        <v>7861.445698690608</v>
      </c>
      <c r="AA58" s="3">
        <v>4887.38</v>
      </c>
      <c r="AB58" s="105">
        <v>2974.065698690607</v>
      </c>
      <c r="AC58" s="6">
        <v>1600.9367676179818</v>
      </c>
      <c r="AD58" s="3">
        <v>133.72</v>
      </c>
      <c r="AE58" s="4">
        <v>1467.2167676179818</v>
      </c>
      <c r="AF58" s="36">
        <v>6937.5290969369053</v>
      </c>
      <c r="AG58" s="3">
        <v>511.71</v>
      </c>
      <c r="AH58" s="37">
        <v>6425.8190969369052</v>
      </c>
      <c r="AI58" s="6">
        <v>5987.8990341621802</v>
      </c>
      <c r="AJ58" s="3">
        <v>1233.5</v>
      </c>
      <c r="AK58" s="4">
        <v>4754.3990341621802</v>
      </c>
      <c r="AL58" s="36">
        <f t="shared" si="12"/>
        <v>42903.813420454164</v>
      </c>
      <c r="AM58" s="5">
        <f t="shared" si="13"/>
        <v>2.7764483339134776</v>
      </c>
      <c r="AN58" s="6">
        <f t="shared" si="14"/>
        <v>8863.630000000001</v>
      </c>
      <c r="AO58" s="25">
        <f t="shared" si="15"/>
        <v>34040.183420454159</v>
      </c>
    </row>
    <row r="59" spans="1:41" ht="30" customHeight="1" x14ac:dyDescent="0.3">
      <c r="A59" s="29" t="s">
        <v>6</v>
      </c>
      <c r="B59" s="36">
        <v>5418.3425100930408</v>
      </c>
      <c r="C59" s="3">
        <v>596.87</v>
      </c>
      <c r="D59" s="37">
        <v>4821.4725100930409</v>
      </c>
      <c r="E59" s="6">
        <v>2071.7372902060611</v>
      </c>
      <c r="F59" s="3">
        <v>1678.95</v>
      </c>
      <c r="G59" s="4">
        <v>392.78729020606085</v>
      </c>
      <c r="H59" s="112">
        <v>4326.5337213911916</v>
      </c>
      <c r="I59" s="114">
        <v>314.47000000000003</v>
      </c>
      <c r="J59" s="115">
        <v>4012.0637213911918</v>
      </c>
      <c r="K59" s="112">
        <v>4825.2105273171828</v>
      </c>
      <c r="L59" s="114">
        <v>1795.99</v>
      </c>
      <c r="M59" s="115">
        <v>3029.220527317183</v>
      </c>
      <c r="N59" s="36">
        <v>1209.3865584028599</v>
      </c>
      <c r="O59" s="3">
        <v>630.12</v>
      </c>
      <c r="P59" s="37">
        <v>579.2665584028598</v>
      </c>
      <c r="Q59" s="36">
        <v>5096.1952731764104</v>
      </c>
      <c r="R59" s="3">
        <v>646.66999999999996</v>
      </c>
      <c r="S59" s="37">
        <v>4449.5252731764103</v>
      </c>
      <c r="T59" s="101">
        <v>1979.2701590356355</v>
      </c>
      <c r="U59" s="102">
        <v>282.18</v>
      </c>
      <c r="V59" s="105">
        <v>1697.0901590356357</v>
      </c>
      <c r="W59" s="6">
        <v>1427.1263684633118</v>
      </c>
      <c r="X59" s="3">
        <v>122.09</v>
      </c>
      <c r="Y59" s="4">
        <v>1305.0363684633119</v>
      </c>
      <c r="Z59" s="36">
        <v>8049.1125032925538</v>
      </c>
      <c r="AA59" s="3">
        <v>1321.79</v>
      </c>
      <c r="AB59" s="105">
        <v>6727.3225032925538</v>
      </c>
      <c r="AC59" s="6">
        <v>4040.090316514963</v>
      </c>
      <c r="AD59" s="3">
        <v>207.09</v>
      </c>
      <c r="AE59" s="4">
        <v>3833.0003165149628</v>
      </c>
      <c r="AF59" s="36">
        <v>725.64533751123122</v>
      </c>
      <c r="AG59" s="3">
        <v>220.34</v>
      </c>
      <c r="AH59" s="37">
        <v>505.30533751123113</v>
      </c>
      <c r="AI59" s="6">
        <v>8789.8569174742534</v>
      </c>
      <c r="AJ59" s="3">
        <v>2246.5500000000002</v>
      </c>
      <c r="AK59" s="4">
        <v>6543.3069174742532</v>
      </c>
      <c r="AL59" s="36">
        <f t="shared" si="12"/>
        <v>47958.507482878696</v>
      </c>
      <c r="AM59" s="5">
        <f t="shared" si="13"/>
        <v>3.1035543832179493</v>
      </c>
      <c r="AN59" s="6">
        <f t="shared" si="14"/>
        <v>10063.11</v>
      </c>
      <c r="AO59" s="25">
        <f t="shared" si="15"/>
        <v>37895.397482878689</v>
      </c>
    </row>
    <row r="60" spans="1:41" ht="30" customHeight="1" x14ac:dyDescent="0.3">
      <c r="A60" s="29" t="s">
        <v>7</v>
      </c>
      <c r="B60" s="36">
        <v>2543.5245429220467</v>
      </c>
      <c r="C60" s="3">
        <v>93.24</v>
      </c>
      <c r="D60" s="37">
        <v>2450.284542922047</v>
      </c>
      <c r="E60" s="6">
        <v>581.50525106236751</v>
      </c>
      <c r="F60" s="3">
        <v>366.98</v>
      </c>
      <c r="G60" s="4">
        <v>214.52525106236746</v>
      </c>
      <c r="H60" s="112">
        <v>3192.5719999938742</v>
      </c>
      <c r="I60" s="114">
        <v>727.24</v>
      </c>
      <c r="J60" s="115">
        <v>2465.3319999938744</v>
      </c>
      <c r="K60" s="112">
        <v>2032.6600813489395</v>
      </c>
      <c r="L60" s="114">
        <v>206.72</v>
      </c>
      <c r="M60" s="115">
        <v>1825.9400813489397</v>
      </c>
      <c r="N60" s="36">
        <v>1868.9373211015011</v>
      </c>
      <c r="O60" s="3">
        <v>1457.74</v>
      </c>
      <c r="P60" s="37">
        <v>411.19732110150102</v>
      </c>
      <c r="Q60" s="36">
        <v>1501.6630226553739</v>
      </c>
      <c r="R60" s="3">
        <v>344</v>
      </c>
      <c r="S60" s="37">
        <v>1157.6630226553739</v>
      </c>
      <c r="T60" s="101">
        <v>2383.6286226088055</v>
      </c>
      <c r="U60" s="102">
        <v>540.69000000000005</v>
      </c>
      <c r="V60" s="105">
        <v>1842.9386226088054</v>
      </c>
      <c r="W60" s="6">
        <v>787.19134956899859</v>
      </c>
      <c r="X60" s="3">
        <v>141.06</v>
      </c>
      <c r="Y60" s="4">
        <v>646.13134956899853</v>
      </c>
      <c r="Z60" s="36">
        <v>1647.5109835753765</v>
      </c>
      <c r="AA60" s="3">
        <v>141.97</v>
      </c>
      <c r="AB60" s="105">
        <v>1505.5409835753765</v>
      </c>
      <c r="AC60" s="6">
        <v>2184.5365517642531</v>
      </c>
      <c r="AD60" s="3">
        <v>801.75</v>
      </c>
      <c r="AE60" s="4">
        <v>1382.7865517642529</v>
      </c>
      <c r="AF60" s="36">
        <v>1443.1102355603909</v>
      </c>
      <c r="AG60" s="3">
        <v>228.19</v>
      </c>
      <c r="AH60" s="37">
        <v>1214.9202355603911</v>
      </c>
      <c r="AI60" s="6">
        <v>2946.799143260087</v>
      </c>
      <c r="AJ60" s="3">
        <v>1803.8</v>
      </c>
      <c r="AK60" s="4">
        <v>1142.9991432600871</v>
      </c>
      <c r="AL60" s="36">
        <f t="shared" si="12"/>
        <v>23113.639105422015</v>
      </c>
      <c r="AM60" s="5">
        <f t="shared" si="13"/>
        <v>1.4957603921131128</v>
      </c>
      <c r="AN60" s="6">
        <f t="shared" si="14"/>
        <v>6853.3799999999992</v>
      </c>
      <c r="AO60" s="25">
        <f t="shared" si="15"/>
        <v>16260.259105422014</v>
      </c>
    </row>
    <row r="61" spans="1:41" ht="30" customHeight="1" x14ac:dyDescent="0.3">
      <c r="A61" s="29" t="s">
        <v>8</v>
      </c>
      <c r="B61" s="36">
        <v>1001.81</v>
      </c>
      <c r="C61" s="3">
        <v>911.18</v>
      </c>
      <c r="D61" s="37">
        <v>90.63</v>
      </c>
      <c r="E61" s="6">
        <v>576.02</v>
      </c>
      <c r="F61" s="3">
        <v>552.25</v>
      </c>
      <c r="G61" s="4">
        <v>23.77</v>
      </c>
      <c r="H61" s="112">
        <v>733.24708215876194</v>
      </c>
      <c r="I61" s="114">
        <v>600.80999999999995</v>
      </c>
      <c r="J61" s="115">
        <v>132.43708215876191</v>
      </c>
      <c r="K61" s="112">
        <v>1046.95</v>
      </c>
      <c r="L61" s="114">
        <v>1025.5</v>
      </c>
      <c r="M61" s="115">
        <v>21.45</v>
      </c>
      <c r="N61" s="36">
        <v>727.24361517481577</v>
      </c>
      <c r="O61" s="3">
        <v>637.36</v>
      </c>
      <c r="P61" s="37">
        <v>89.883615174815773</v>
      </c>
      <c r="Q61" s="36">
        <v>438.83</v>
      </c>
      <c r="R61" s="3">
        <v>337.09</v>
      </c>
      <c r="S61" s="37">
        <v>101.74</v>
      </c>
      <c r="T61" s="101">
        <v>464.28853425567462</v>
      </c>
      <c r="U61" s="102">
        <v>416.35</v>
      </c>
      <c r="V61" s="105">
        <v>47.938534255674597</v>
      </c>
      <c r="W61" s="6">
        <v>409.48</v>
      </c>
      <c r="X61" s="3">
        <v>364.14</v>
      </c>
      <c r="Y61" s="4">
        <v>45.34</v>
      </c>
      <c r="Z61" s="36">
        <v>524.66589280782978</v>
      </c>
      <c r="AA61" s="3">
        <v>444.83</v>
      </c>
      <c r="AB61" s="105">
        <v>79.835892807829737</v>
      </c>
      <c r="AC61" s="6">
        <v>348.42077425419637</v>
      </c>
      <c r="AD61" s="3">
        <v>152.54</v>
      </c>
      <c r="AE61" s="4">
        <v>195.88077425419635</v>
      </c>
      <c r="AF61" s="36">
        <v>221.46</v>
      </c>
      <c r="AG61" s="3">
        <v>122.54</v>
      </c>
      <c r="AH61" s="37">
        <v>98.92</v>
      </c>
      <c r="AI61" s="6">
        <v>10208.06</v>
      </c>
      <c r="AJ61" s="3">
        <v>8951.48</v>
      </c>
      <c r="AK61" s="4">
        <v>1256.58</v>
      </c>
      <c r="AL61" s="36">
        <f t="shared" si="12"/>
        <v>16700.475898651279</v>
      </c>
      <c r="AM61" s="5">
        <f t="shared" si="13"/>
        <v>1.0807432903450682</v>
      </c>
      <c r="AN61" s="6">
        <f t="shared" si="14"/>
        <v>14516.07</v>
      </c>
      <c r="AO61" s="25">
        <f t="shared" si="15"/>
        <v>2184.4058986512782</v>
      </c>
    </row>
    <row r="62" spans="1:41" ht="30" customHeight="1" x14ac:dyDescent="0.3">
      <c r="A62" s="28" t="s">
        <v>9</v>
      </c>
      <c r="B62" s="36">
        <v>20945.851651995581</v>
      </c>
      <c r="C62" s="3">
        <v>4461.8</v>
      </c>
      <c r="D62" s="37">
        <v>16484.051651995582</v>
      </c>
      <c r="E62" s="6">
        <v>26879.919296676064</v>
      </c>
      <c r="F62" s="3">
        <v>8796.44</v>
      </c>
      <c r="G62" s="4">
        <v>18083.479296676065</v>
      </c>
      <c r="H62" s="112">
        <v>58121.005752981604</v>
      </c>
      <c r="I62" s="114">
        <v>9563.3700000000008</v>
      </c>
      <c r="J62" s="115">
        <v>48557.635752981601</v>
      </c>
      <c r="K62" s="112">
        <v>48060.622640396468</v>
      </c>
      <c r="L62" s="114">
        <v>3971.91</v>
      </c>
      <c r="M62" s="115">
        <v>44088.712640396465</v>
      </c>
      <c r="N62" s="36">
        <v>29911.428890489988</v>
      </c>
      <c r="O62" s="3">
        <v>5896.65</v>
      </c>
      <c r="P62" s="37">
        <v>24014.778890489986</v>
      </c>
      <c r="Q62" s="36">
        <v>41192.998139247742</v>
      </c>
      <c r="R62" s="3">
        <v>4962.28</v>
      </c>
      <c r="S62" s="37">
        <v>36230.718139247743</v>
      </c>
      <c r="T62" s="101">
        <v>27914.660710605094</v>
      </c>
      <c r="U62" s="102">
        <v>5784.37</v>
      </c>
      <c r="V62" s="105">
        <v>22130.290710605095</v>
      </c>
      <c r="W62" s="6">
        <v>23964.504679746042</v>
      </c>
      <c r="X62" s="3">
        <v>12827.48</v>
      </c>
      <c r="Y62" s="4">
        <v>11137.024679746039</v>
      </c>
      <c r="Z62" s="36">
        <v>59410.71684393163</v>
      </c>
      <c r="AA62" s="3">
        <v>11969.17</v>
      </c>
      <c r="AB62" s="105">
        <v>47441.546843931632</v>
      </c>
      <c r="AC62" s="6">
        <v>39241.515972351015</v>
      </c>
      <c r="AD62" s="3">
        <v>7078.36</v>
      </c>
      <c r="AE62" s="4">
        <v>32163.155972351018</v>
      </c>
      <c r="AF62" s="36">
        <v>26020.281935279945</v>
      </c>
      <c r="AG62" s="3">
        <v>9449.4599999999991</v>
      </c>
      <c r="AH62" s="37">
        <v>16570.821935279946</v>
      </c>
      <c r="AI62" s="6">
        <v>90885.069457772639</v>
      </c>
      <c r="AJ62" s="3">
        <v>35083.53</v>
      </c>
      <c r="AK62" s="4">
        <v>55801.539457772647</v>
      </c>
      <c r="AL62" s="36">
        <f t="shared" si="12"/>
        <v>492548.57597147382</v>
      </c>
      <c r="AM62" s="5">
        <f t="shared" si="13"/>
        <v>31.874455068264147</v>
      </c>
      <c r="AN62" s="6">
        <f t="shared" si="14"/>
        <v>119844.82</v>
      </c>
      <c r="AO62" s="25">
        <f t="shared" si="15"/>
        <v>372703.75597147382</v>
      </c>
    </row>
    <row r="63" spans="1:41" ht="30" customHeight="1" x14ac:dyDescent="0.3">
      <c r="A63" s="29" t="s">
        <v>10</v>
      </c>
      <c r="B63" s="36">
        <v>3543.6945905228799</v>
      </c>
      <c r="C63" s="3">
        <v>1582.89</v>
      </c>
      <c r="D63" s="37">
        <v>1960.8045905228801</v>
      </c>
      <c r="E63" s="6">
        <v>2352.3563445904524</v>
      </c>
      <c r="F63" s="3">
        <v>1255.99</v>
      </c>
      <c r="G63" s="4">
        <v>1096.3663445904524</v>
      </c>
      <c r="H63" s="112">
        <v>3506.4987121732802</v>
      </c>
      <c r="I63" s="114">
        <v>1726.35</v>
      </c>
      <c r="J63" s="115">
        <v>1780.1487121732803</v>
      </c>
      <c r="K63" s="112">
        <v>5780.4904649947157</v>
      </c>
      <c r="L63" s="114">
        <v>1239.75</v>
      </c>
      <c r="M63" s="115">
        <v>4540.7404649947157</v>
      </c>
      <c r="N63" s="36">
        <v>5102.4953602328369</v>
      </c>
      <c r="O63" s="3">
        <v>1070.71</v>
      </c>
      <c r="P63" s="37">
        <v>4031.7853602328373</v>
      </c>
      <c r="Q63" s="36">
        <v>5612.5076211396445</v>
      </c>
      <c r="R63" s="3">
        <v>2965.41</v>
      </c>
      <c r="S63" s="37">
        <v>2647.0976211396442</v>
      </c>
      <c r="T63" s="101">
        <v>2829.4305782815486</v>
      </c>
      <c r="U63" s="102">
        <v>1408.38</v>
      </c>
      <c r="V63" s="105">
        <v>1421.0505782815492</v>
      </c>
      <c r="W63" s="6">
        <v>3050.0029205892788</v>
      </c>
      <c r="X63" s="3">
        <v>1733.27</v>
      </c>
      <c r="Y63" s="4">
        <v>1316.7329205892788</v>
      </c>
      <c r="Z63" s="36">
        <v>2899.2438076207104</v>
      </c>
      <c r="AA63" s="3">
        <v>1900.24</v>
      </c>
      <c r="AB63" s="105">
        <v>999.00380762071063</v>
      </c>
      <c r="AC63" s="6">
        <v>1915.0299268934677</v>
      </c>
      <c r="AD63" s="3">
        <v>1344.39</v>
      </c>
      <c r="AE63" s="4">
        <v>570.63992689346765</v>
      </c>
      <c r="AF63" s="36">
        <v>2989.7742356412241</v>
      </c>
      <c r="AG63" s="3">
        <v>1788.2</v>
      </c>
      <c r="AH63" s="37">
        <v>1201.574235641224</v>
      </c>
      <c r="AI63" s="6">
        <v>6249.0066565475845</v>
      </c>
      <c r="AJ63" s="3">
        <v>5156.45</v>
      </c>
      <c r="AK63" s="4">
        <v>1092.5566565475842</v>
      </c>
      <c r="AL63" s="36">
        <f t="shared" si="12"/>
        <v>45830.531219227632</v>
      </c>
      <c r="AM63" s="5">
        <f t="shared" si="13"/>
        <v>2.9658459680260094</v>
      </c>
      <c r="AN63" s="6">
        <f t="shared" si="14"/>
        <v>23172.03</v>
      </c>
      <c r="AO63" s="25">
        <f t="shared" si="15"/>
        <v>22658.501219227623</v>
      </c>
    </row>
    <row r="64" spans="1:41" ht="30" customHeight="1" x14ac:dyDescent="0.3">
      <c r="A64" s="29" t="s">
        <v>11</v>
      </c>
      <c r="B64" s="36">
        <v>3323.4342021173029</v>
      </c>
      <c r="C64" s="3">
        <v>2268.0300000000002</v>
      </c>
      <c r="D64" s="37">
        <v>1055.4042021173027</v>
      </c>
      <c r="E64" s="6">
        <v>4642.2491127716967</v>
      </c>
      <c r="F64" s="3">
        <v>1817.02</v>
      </c>
      <c r="G64" s="4">
        <v>2825.2291127716967</v>
      </c>
      <c r="H64" s="112">
        <v>2106.1565020816633</v>
      </c>
      <c r="I64" s="114">
        <v>1102.95</v>
      </c>
      <c r="J64" s="115">
        <v>1003.2065020816632</v>
      </c>
      <c r="K64" s="112">
        <v>2821.8105812433937</v>
      </c>
      <c r="L64" s="114">
        <v>812.23</v>
      </c>
      <c r="M64" s="115">
        <v>2009.5805812433939</v>
      </c>
      <c r="N64" s="36">
        <v>4854.25434067898</v>
      </c>
      <c r="O64" s="3">
        <v>1390.04</v>
      </c>
      <c r="P64" s="37">
        <v>3464.2143406789801</v>
      </c>
      <c r="Q64" s="36">
        <v>5324.4966513006439</v>
      </c>
      <c r="R64" s="3">
        <v>3098.5</v>
      </c>
      <c r="S64" s="37">
        <v>2225.9966513006443</v>
      </c>
      <c r="T64" s="101">
        <v>3384.9127331802952</v>
      </c>
      <c r="U64" s="102">
        <v>456.94</v>
      </c>
      <c r="V64" s="105">
        <v>2927.9727331802951</v>
      </c>
      <c r="W64" s="6">
        <v>2156.4545728768244</v>
      </c>
      <c r="X64" s="3">
        <v>1158.1199999999999</v>
      </c>
      <c r="Y64" s="4">
        <v>998.3345728768245</v>
      </c>
      <c r="Z64" s="36">
        <v>4538.9417097609876</v>
      </c>
      <c r="AA64" s="3">
        <v>1970.73</v>
      </c>
      <c r="AB64" s="105">
        <v>2568.211709760988</v>
      </c>
      <c r="AC64" s="6">
        <v>4658.1173995601039</v>
      </c>
      <c r="AD64" s="3">
        <v>1475.94</v>
      </c>
      <c r="AE64" s="4">
        <v>3182.1773995601038</v>
      </c>
      <c r="AF64" s="36">
        <v>2769.065438700703</v>
      </c>
      <c r="AG64" s="3">
        <v>919.19</v>
      </c>
      <c r="AH64" s="37">
        <v>1849.8754387007032</v>
      </c>
      <c r="AI64" s="6">
        <v>10509.513197487076</v>
      </c>
      <c r="AJ64" s="3">
        <v>4969.45</v>
      </c>
      <c r="AK64" s="4">
        <v>5540.0631974870748</v>
      </c>
      <c r="AL64" s="36">
        <f t="shared" si="12"/>
        <v>51089.406441759667</v>
      </c>
      <c r="AM64" s="5">
        <f t="shared" si="13"/>
        <v>3.3061652586860091</v>
      </c>
      <c r="AN64" s="6">
        <f t="shared" si="14"/>
        <v>21439.140000000003</v>
      </c>
      <c r="AO64" s="25">
        <f t="shared" si="15"/>
        <v>29650.266441759668</v>
      </c>
    </row>
    <row r="65" spans="1:41" ht="30" customHeight="1" x14ac:dyDescent="0.3">
      <c r="A65" s="29" t="s">
        <v>12</v>
      </c>
      <c r="B65" s="36">
        <v>4825.9923727482892</v>
      </c>
      <c r="C65" s="3">
        <v>2395.02</v>
      </c>
      <c r="D65" s="37">
        <v>2430.9723727482897</v>
      </c>
      <c r="E65" s="6">
        <v>5505.0953006507361</v>
      </c>
      <c r="F65" s="3">
        <v>1079.96</v>
      </c>
      <c r="G65" s="4">
        <v>4425.135300650737</v>
      </c>
      <c r="H65" s="112">
        <v>7318.7855796636277</v>
      </c>
      <c r="I65" s="114">
        <v>3641.33</v>
      </c>
      <c r="J65" s="115">
        <v>3677.4555796636282</v>
      </c>
      <c r="K65" s="112">
        <v>4957.5354579105388</v>
      </c>
      <c r="L65" s="114">
        <v>2613.39</v>
      </c>
      <c r="M65" s="115">
        <v>2344.1454579105384</v>
      </c>
      <c r="N65" s="36">
        <v>9517.7963555567712</v>
      </c>
      <c r="O65" s="3">
        <v>1518.3</v>
      </c>
      <c r="P65" s="37">
        <v>7999.4963555567711</v>
      </c>
      <c r="Q65" s="36">
        <v>16865.845166669045</v>
      </c>
      <c r="R65" s="3">
        <v>983.52</v>
      </c>
      <c r="S65" s="37">
        <v>15882.325166669045</v>
      </c>
      <c r="T65" s="101">
        <v>6313.3163202079477</v>
      </c>
      <c r="U65" s="102">
        <v>1830.72</v>
      </c>
      <c r="V65" s="105">
        <v>4482.5963202079474</v>
      </c>
      <c r="W65" s="6">
        <v>8731.4792741543151</v>
      </c>
      <c r="X65" s="3">
        <v>823.13</v>
      </c>
      <c r="Y65" s="4">
        <v>7908.3492741543159</v>
      </c>
      <c r="Z65" s="36">
        <v>5944.0983835634906</v>
      </c>
      <c r="AA65" s="3">
        <v>813.42</v>
      </c>
      <c r="AB65" s="105">
        <v>5130.6783835634906</v>
      </c>
      <c r="AC65" s="6">
        <v>6530.8798540044963</v>
      </c>
      <c r="AD65" s="3">
        <v>849.65</v>
      </c>
      <c r="AE65" s="4">
        <v>5681.2298540044958</v>
      </c>
      <c r="AF65" s="36">
        <v>12443.836584750023</v>
      </c>
      <c r="AG65" s="3">
        <v>2728.75</v>
      </c>
      <c r="AH65" s="37">
        <v>9715.0865847500245</v>
      </c>
      <c r="AI65" s="6">
        <v>23479.199371439136</v>
      </c>
      <c r="AJ65" s="3">
        <v>19233.73</v>
      </c>
      <c r="AK65" s="4">
        <v>4245.4693714391324</v>
      </c>
      <c r="AL65" s="36">
        <f t="shared" si="12"/>
        <v>112433.86002131843</v>
      </c>
      <c r="AM65" s="5">
        <f t="shared" si="13"/>
        <v>7.2759686947274211</v>
      </c>
      <c r="AN65" s="6">
        <f t="shared" si="14"/>
        <v>38510.92</v>
      </c>
      <c r="AO65" s="25">
        <f t="shared" si="15"/>
        <v>73922.940021318427</v>
      </c>
    </row>
    <row r="66" spans="1:41" ht="30" customHeight="1" x14ac:dyDescent="0.3">
      <c r="A66" s="29" t="s">
        <v>13</v>
      </c>
      <c r="B66" s="36">
        <v>4077.9857101673119</v>
      </c>
      <c r="C66" s="3">
        <v>2756.65</v>
      </c>
      <c r="D66" s="37">
        <v>1321.3357101673121</v>
      </c>
      <c r="E66" s="6">
        <v>2987.1969800449583</v>
      </c>
      <c r="F66" s="3">
        <v>2265.31</v>
      </c>
      <c r="G66" s="4">
        <v>721.88698004495848</v>
      </c>
      <c r="H66" s="112">
        <v>2092.9145661384418</v>
      </c>
      <c r="I66" s="114">
        <v>943.74</v>
      </c>
      <c r="J66" s="115">
        <v>1149.1745661384418</v>
      </c>
      <c r="K66" s="112">
        <v>3450.3191444062772</v>
      </c>
      <c r="L66" s="114">
        <v>999.6</v>
      </c>
      <c r="M66" s="115">
        <v>2450.7191444062773</v>
      </c>
      <c r="N66" s="36">
        <v>2013.1550416682983</v>
      </c>
      <c r="O66" s="3">
        <v>1450.75</v>
      </c>
      <c r="P66" s="37">
        <v>562.40504166829828</v>
      </c>
      <c r="Q66" s="36">
        <v>3433.6935345185793</v>
      </c>
      <c r="R66" s="3">
        <v>2341.35</v>
      </c>
      <c r="S66" s="37">
        <v>1092.3435345185792</v>
      </c>
      <c r="T66" s="101">
        <v>1429.1553666928585</v>
      </c>
      <c r="U66" s="102">
        <v>754.05</v>
      </c>
      <c r="V66" s="105">
        <v>675.10536669285841</v>
      </c>
      <c r="W66" s="6">
        <v>1493.5050095495392</v>
      </c>
      <c r="X66" s="3">
        <v>666.11</v>
      </c>
      <c r="Y66" s="4">
        <v>827.39500954953928</v>
      </c>
      <c r="Z66" s="36">
        <v>1429.3174336158534</v>
      </c>
      <c r="AA66" s="3">
        <v>809.97</v>
      </c>
      <c r="AB66" s="105">
        <v>619.34743361585333</v>
      </c>
      <c r="AC66" s="6">
        <v>4623.4724709337015</v>
      </c>
      <c r="AD66" s="3">
        <v>1121.47</v>
      </c>
      <c r="AE66" s="4">
        <v>3502.0024709337017</v>
      </c>
      <c r="AF66" s="36">
        <v>5221.9097839818814</v>
      </c>
      <c r="AG66" s="3">
        <v>3484.58</v>
      </c>
      <c r="AH66" s="37">
        <v>1737.3297839818815</v>
      </c>
      <c r="AI66" s="6">
        <v>9930.7136750909867</v>
      </c>
      <c r="AJ66" s="3">
        <v>8289.26</v>
      </c>
      <c r="AK66" s="4">
        <v>1641.4536750909858</v>
      </c>
      <c r="AL66" s="36">
        <f t="shared" si="12"/>
        <v>42183.338716808692</v>
      </c>
      <c r="AM66" s="5">
        <f t="shared" si="13"/>
        <v>2.7298240217349798</v>
      </c>
      <c r="AN66" s="6">
        <f t="shared" si="14"/>
        <v>25882.839999999997</v>
      </c>
      <c r="AO66" s="25">
        <f t="shared" si="15"/>
        <v>16300.498716808686</v>
      </c>
    </row>
    <row r="67" spans="1:41" ht="30" customHeight="1" x14ac:dyDescent="0.3">
      <c r="A67" s="29" t="s">
        <v>14</v>
      </c>
      <c r="B67" s="36">
        <v>4781.5812354749105</v>
      </c>
      <c r="C67" s="3">
        <v>2931.05</v>
      </c>
      <c r="D67" s="37">
        <v>1078.60123547491</v>
      </c>
      <c r="E67" s="6">
        <v>3667.274867438141</v>
      </c>
      <c r="F67" s="3">
        <v>1913.75</v>
      </c>
      <c r="G67" s="4">
        <v>1753.5248674381405</v>
      </c>
      <c r="H67" s="112">
        <v>16038.521917599281</v>
      </c>
      <c r="I67" s="114">
        <v>2242.2600000000002</v>
      </c>
      <c r="J67" s="115">
        <v>13796.26191759928</v>
      </c>
      <c r="K67" s="112">
        <v>7027.123697911622</v>
      </c>
      <c r="L67" s="114">
        <v>1291.3800000000001</v>
      </c>
      <c r="M67" s="115">
        <v>5735.7436979116219</v>
      </c>
      <c r="N67" s="36">
        <v>7171.5079419267186</v>
      </c>
      <c r="O67" s="3">
        <v>1391.89</v>
      </c>
      <c r="P67" s="37">
        <v>5779.6179419267191</v>
      </c>
      <c r="Q67" s="36">
        <v>8420.7209913939641</v>
      </c>
      <c r="R67" s="3">
        <v>5545.92</v>
      </c>
      <c r="S67" s="37">
        <v>2874.8009913939645</v>
      </c>
      <c r="T67" s="101">
        <v>5801.5158623880379</v>
      </c>
      <c r="U67" s="102">
        <v>1387.33</v>
      </c>
      <c r="V67" s="105">
        <v>4414.1858623880389</v>
      </c>
      <c r="W67" s="6">
        <v>3059.7528078997461</v>
      </c>
      <c r="X67" s="3">
        <v>1759.56</v>
      </c>
      <c r="Y67" s="4">
        <v>1300.1928078997462</v>
      </c>
      <c r="Z67" s="36">
        <v>5962.28699885488</v>
      </c>
      <c r="AA67" s="3">
        <v>2406.52</v>
      </c>
      <c r="AB67" s="105">
        <v>3555.7669988548796</v>
      </c>
      <c r="AC67" s="6">
        <v>6113.1506456182451</v>
      </c>
      <c r="AD67" s="3">
        <v>2020.57</v>
      </c>
      <c r="AE67" s="4">
        <v>4092.5806456182454</v>
      </c>
      <c r="AF67" s="36">
        <v>9023.1150832168969</v>
      </c>
      <c r="AG67" s="3">
        <v>2535.12</v>
      </c>
      <c r="AH67" s="37">
        <v>6487.995083216897</v>
      </c>
      <c r="AI67" s="6">
        <v>17861.341961400296</v>
      </c>
      <c r="AJ67" s="3">
        <v>6788.48</v>
      </c>
      <c r="AK67" s="4">
        <v>11072.861961400295</v>
      </c>
      <c r="AL67" s="36">
        <f t="shared" si="12"/>
        <v>94927.894011122742</v>
      </c>
      <c r="AM67" s="5">
        <f t="shared" si="13"/>
        <v>6.1430994626562718</v>
      </c>
      <c r="AN67" s="6">
        <f t="shared" si="14"/>
        <v>32213.83</v>
      </c>
      <c r="AO67" s="25">
        <f t="shared" si="15"/>
        <v>61942.134011122747</v>
      </c>
    </row>
    <row r="68" spans="1:41" ht="30" customHeight="1" x14ac:dyDescent="0.3">
      <c r="A68" s="29" t="s">
        <v>15</v>
      </c>
      <c r="B68" s="36">
        <v>5793.4139728283599</v>
      </c>
      <c r="C68" s="3">
        <v>3656.29</v>
      </c>
      <c r="D68" s="37">
        <v>2137.1239728283599</v>
      </c>
      <c r="E68" s="6">
        <v>3565.2036232289711</v>
      </c>
      <c r="F68" s="3">
        <v>2667.15</v>
      </c>
      <c r="G68" s="4">
        <v>898.05362322897122</v>
      </c>
      <c r="H68" s="112">
        <v>3196.538716713324</v>
      </c>
      <c r="I68" s="114">
        <v>2027.51</v>
      </c>
      <c r="J68" s="115">
        <v>1169.0287167133242</v>
      </c>
      <c r="K68" s="112">
        <v>5788.6212137888397</v>
      </c>
      <c r="L68" s="114">
        <v>3418.07</v>
      </c>
      <c r="M68" s="115">
        <v>2370.5512137888395</v>
      </c>
      <c r="N68" s="36">
        <v>3853.6727283799269</v>
      </c>
      <c r="O68" s="3">
        <v>1933.86</v>
      </c>
      <c r="P68" s="37">
        <v>1919.812728379927</v>
      </c>
      <c r="Q68" s="36">
        <v>5323.5854725933877</v>
      </c>
      <c r="R68" s="3">
        <v>3986.89</v>
      </c>
      <c r="S68" s="37">
        <v>1336.6954725933874</v>
      </c>
      <c r="T68" s="101">
        <v>5900.4494009245427</v>
      </c>
      <c r="U68" s="102">
        <v>2178.11</v>
      </c>
      <c r="V68" s="105">
        <v>3722.339400924543</v>
      </c>
      <c r="W68" s="6">
        <v>3795.6123026924852</v>
      </c>
      <c r="X68" s="3">
        <v>1660.54</v>
      </c>
      <c r="Y68" s="4">
        <v>2135.0723026924852</v>
      </c>
      <c r="Z68" s="36">
        <v>3845.9281049924034</v>
      </c>
      <c r="AA68" s="3">
        <v>2153.7800000000002</v>
      </c>
      <c r="AB68" s="105">
        <v>1692.1481049924034</v>
      </c>
      <c r="AC68" s="6">
        <v>3638.2385267737486</v>
      </c>
      <c r="AD68" s="3">
        <v>1865.96</v>
      </c>
      <c r="AE68" s="4">
        <v>1772.2785267737484</v>
      </c>
      <c r="AF68" s="36">
        <v>7648.8265726335858</v>
      </c>
      <c r="AG68" s="3">
        <v>3458.82</v>
      </c>
      <c r="AH68" s="37">
        <v>4190.0065726335861</v>
      </c>
      <c r="AI68" s="6">
        <v>14159.88632166101</v>
      </c>
      <c r="AJ68" s="3">
        <v>8031.23</v>
      </c>
      <c r="AK68" s="4">
        <v>6128.6563216610093</v>
      </c>
      <c r="AL68" s="36">
        <f t="shared" si="12"/>
        <v>66509.976957210587</v>
      </c>
      <c r="AM68" s="5">
        <f t="shared" si="13"/>
        <v>4.3040816186151583</v>
      </c>
      <c r="AN68" s="6">
        <f t="shared" si="14"/>
        <v>37038.21</v>
      </c>
      <c r="AO68" s="25">
        <f t="shared" si="15"/>
        <v>29471.766957210581</v>
      </c>
    </row>
    <row r="69" spans="1:41" ht="30" customHeight="1" x14ac:dyDescent="0.3">
      <c r="A69" s="29" t="s">
        <v>16</v>
      </c>
      <c r="B69" s="36">
        <v>5255.8041412021985</v>
      </c>
      <c r="C69" s="3">
        <v>3746.07</v>
      </c>
      <c r="D69" s="37">
        <v>1509.7341412021988</v>
      </c>
      <c r="E69" s="6">
        <v>4440.8581958283867</v>
      </c>
      <c r="F69" s="3">
        <v>3226.58</v>
      </c>
      <c r="G69" s="4">
        <v>1214.2781958283863</v>
      </c>
      <c r="H69" s="112">
        <v>5347.6517440669086</v>
      </c>
      <c r="I69" s="114">
        <v>2278.38</v>
      </c>
      <c r="J69" s="115">
        <v>3069.2717440669089</v>
      </c>
      <c r="K69" s="112">
        <v>3760.304050462953</v>
      </c>
      <c r="L69" s="114">
        <v>1802.31</v>
      </c>
      <c r="M69" s="115">
        <v>1957.9940504629531</v>
      </c>
      <c r="N69" s="36">
        <v>4564.6230666466909</v>
      </c>
      <c r="O69" s="3">
        <v>1943.71</v>
      </c>
      <c r="P69" s="37">
        <v>2620.9130666466908</v>
      </c>
      <c r="Q69" s="36">
        <v>4411.2678831230887</v>
      </c>
      <c r="R69" s="3">
        <v>3083.48</v>
      </c>
      <c r="S69" s="37">
        <v>1327.7878831230889</v>
      </c>
      <c r="T69" s="101">
        <v>2500.8910762918249</v>
      </c>
      <c r="U69" s="102">
        <v>1435.42</v>
      </c>
      <c r="V69" s="105">
        <v>1065.4710762918248</v>
      </c>
      <c r="W69" s="6">
        <v>4076.816296950351</v>
      </c>
      <c r="X69" s="3">
        <v>1214.27</v>
      </c>
      <c r="Y69" s="4">
        <v>2862.546296950351</v>
      </c>
      <c r="Z69" s="36">
        <v>14402.215525799944</v>
      </c>
      <c r="AA69" s="3">
        <v>1369.1</v>
      </c>
      <c r="AB69" s="105">
        <v>13033.115525799943</v>
      </c>
      <c r="AC69" s="6">
        <v>8679.0983634186923</v>
      </c>
      <c r="AD69" s="3">
        <v>1477.04</v>
      </c>
      <c r="AE69" s="4">
        <v>7202.0583634186924</v>
      </c>
      <c r="AF69" s="36">
        <v>6516.035022136618</v>
      </c>
      <c r="AG69" s="3">
        <v>1902.5</v>
      </c>
      <c r="AH69" s="37">
        <v>4613.5350221366189</v>
      </c>
      <c r="AI69" s="6">
        <v>16161.67783581464</v>
      </c>
      <c r="AJ69" s="3">
        <v>9730.0400000000009</v>
      </c>
      <c r="AK69" s="4">
        <v>6431.6378358146412</v>
      </c>
      <c r="AL69" s="36">
        <f t="shared" si="12"/>
        <v>80117.243201742298</v>
      </c>
      <c r="AM69" s="5">
        <f t="shared" si="13"/>
        <v>5.1846530336431709</v>
      </c>
      <c r="AN69" s="6">
        <f t="shared" si="14"/>
        <v>33208.899999999994</v>
      </c>
      <c r="AO69" s="25">
        <f t="shared" si="15"/>
        <v>46908.343201742304</v>
      </c>
    </row>
    <row r="70" spans="1:41" ht="30" customHeight="1" thickBot="1" x14ac:dyDescent="0.35">
      <c r="A70" s="30" t="s">
        <v>17</v>
      </c>
      <c r="B70" s="38">
        <v>844.62339021999389</v>
      </c>
      <c r="C70" s="9">
        <v>209.14</v>
      </c>
      <c r="D70" s="39">
        <v>635.48339021999391</v>
      </c>
      <c r="E70" s="12">
        <v>1845.5578184810438</v>
      </c>
      <c r="F70" s="9">
        <v>243.25</v>
      </c>
      <c r="G70" s="10">
        <v>1602.3078184810438</v>
      </c>
      <c r="H70" s="116">
        <v>1060.6355524539927</v>
      </c>
      <c r="I70" s="117">
        <v>625.27</v>
      </c>
      <c r="J70" s="119">
        <v>435.36555245399256</v>
      </c>
      <c r="K70" s="116">
        <v>1586.3240585973201</v>
      </c>
      <c r="L70" s="117">
        <v>508.5</v>
      </c>
      <c r="M70" s="119">
        <v>1077.8240585973203</v>
      </c>
      <c r="N70" s="38">
        <v>2674.577378960726</v>
      </c>
      <c r="O70" s="9">
        <v>746.4</v>
      </c>
      <c r="P70" s="39">
        <v>1928.1773789607262</v>
      </c>
      <c r="Q70" s="38">
        <v>2382.3095817095073</v>
      </c>
      <c r="R70" s="9">
        <v>954.59</v>
      </c>
      <c r="S70" s="39">
        <v>1427.7195817095073</v>
      </c>
      <c r="T70" s="103">
        <v>1553.6271304132713</v>
      </c>
      <c r="U70" s="104">
        <v>248.95</v>
      </c>
      <c r="V70" s="106">
        <v>1304.6771304132715</v>
      </c>
      <c r="W70" s="12">
        <v>2475.8556725506887</v>
      </c>
      <c r="X70" s="9">
        <v>278.45</v>
      </c>
      <c r="Y70" s="10">
        <v>2197.4056725506885</v>
      </c>
      <c r="Z70" s="38">
        <v>1115.2551288305935</v>
      </c>
      <c r="AA70" s="9">
        <v>675.62</v>
      </c>
      <c r="AB70" s="106">
        <v>439.63512883059366</v>
      </c>
      <c r="AC70" s="12">
        <v>1924.860612857188</v>
      </c>
      <c r="AD70" s="9">
        <v>863.51</v>
      </c>
      <c r="AE70" s="10">
        <v>1061.350612857188</v>
      </c>
      <c r="AF70" s="38">
        <v>2493.6695448494588</v>
      </c>
      <c r="AG70" s="9">
        <v>1214.2</v>
      </c>
      <c r="AH70" s="39">
        <v>1279.4695448494588</v>
      </c>
      <c r="AI70" s="12">
        <v>2273.1900514063791</v>
      </c>
      <c r="AJ70" s="9">
        <v>1379.1</v>
      </c>
      <c r="AK70" s="10">
        <v>894.0900514063793</v>
      </c>
      <c r="AL70" s="38">
        <f t="shared" si="12"/>
        <v>22230.485921330161</v>
      </c>
      <c r="AM70" s="11">
        <f t="shared" si="13"/>
        <v>1.4386086148915285</v>
      </c>
      <c r="AN70" s="12">
        <f t="shared" si="14"/>
        <v>7946.98</v>
      </c>
      <c r="AO70" s="48">
        <f t="shared" si="15"/>
        <v>14283.505921330163</v>
      </c>
    </row>
    <row r="71" spans="1:41" ht="30" customHeight="1" thickTop="1" thickBot="1" x14ac:dyDescent="0.35">
      <c r="A71" s="31" t="s">
        <v>29</v>
      </c>
      <c r="B71" s="40">
        <v>94616.925617568486</v>
      </c>
      <c r="C71" s="26">
        <v>33478.160000000003</v>
      </c>
      <c r="D71" s="41">
        <v>60366.835617568504</v>
      </c>
      <c r="E71" s="33">
        <v>85927.019510711456</v>
      </c>
      <c r="F71" s="26">
        <v>28217.21</v>
      </c>
      <c r="G71" s="27">
        <v>57709.809510711442</v>
      </c>
      <c r="H71" s="113">
        <v>159783.27712931213</v>
      </c>
      <c r="I71" s="111">
        <v>34428.01</v>
      </c>
      <c r="J71" s="118">
        <v>125355.26712931212</v>
      </c>
      <c r="K71" s="120">
        <v>140187.86409181319</v>
      </c>
      <c r="L71" s="120">
        <v>28922.400000000001</v>
      </c>
      <c r="M71" s="120">
        <v>111265.46409181319</v>
      </c>
      <c r="N71" s="40">
        <v>111383.67254559039</v>
      </c>
      <c r="O71" s="26">
        <v>25129.599999999999</v>
      </c>
      <c r="P71" s="41">
        <v>86254.072545590403</v>
      </c>
      <c r="Q71" s="40">
        <v>128926.25406726524</v>
      </c>
      <c r="R71" s="26">
        <v>34546</v>
      </c>
      <c r="S71" s="41">
        <v>94380.254067265254</v>
      </c>
      <c r="T71" s="107">
        <v>103291.68269506968</v>
      </c>
      <c r="U71" s="108">
        <v>26836.94</v>
      </c>
      <c r="V71" s="109">
        <v>76454.742695069712</v>
      </c>
      <c r="W71" s="33">
        <v>89985.290612361903</v>
      </c>
      <c r="X71" s="26">
        <v>28810.92</v>
      </c>
      <c r="Y71" s="27">
        <v>61174.370612361905</v>
      </c>
      <c r="Z71" s="40">
        <v>152749.14210614018</v>
      </c>
      <c r="AA71" s="26">
        <v>37936.42</v>
      </c>
      <c r="AB71" s="109">
        <v>114812.72210614018</v>
      </c>
      <c r="AC71" s="33">
        <v>159252.8472649382</v>
      </c>
      <c r="AD71" s="26">
        <v>27698.9</v>
      </c>
      <c r="AE71" s="27">
        <v>131553.94726493821</v>
      </c>
      <c r="AF71" s="40">
        <v>152971.84907416982</v>
      </c>
      <c r="AG71" s="26">
        <v>41401.449999999997</v>
      </c>
      <c r="AH71" s="41">
        <v>111570.39907416981</v>
      </c>
      <c r="AI71" s="33">
        <v>281276.93506546778</v>
      </c>
      <c r="AJ71" s="26">
        <v>133401.82999999999</v>
      </c>
      <c r="AK71" s="27">
        <v>147875.10506546774</v>
      </c>
      <c r="AL71" s="40">
        <f>SUM(AL54:AL70)</f>
        <v>1660352.7597804081</v>
      </c>
      <c r="AM71" s="13">
        <f t="shared" si="13"/>
        <v>107.44694436423271</v>
      </c>
      <c r="AN71" s="33">
        <f>SUM(AN54:AN70)</f>
        <v>480807.84000000008</v>
      </c>
      <c r="AO71" s="49">
        <f>SUM(AO54:AO70)</f>
        <v>1178772.9897804086</v>
      </c>
    </row>
    <row r="72" spans="1:41" x14ac:dyDescent="0.3">
      <c r="A72" s="98" t="s">
        <v>51</v>
      </c>
      <c r="B72" s="99">
        <f>B54+B57+B62</f>
        <v>42206.030507837007</v>
      </c>
      <c r="C72" s="99">
        <f t="shared" ref="C72:O72" si="16">C54+C57+C62</f>
        <v>10784.75</v>
      </c>
      <c r="D72" s="99">
        <f t="shared" si="16"/>
        <v>31421.280507837015</v>
      </c>
      <c r="E72" s="99">
        <f t="shared" si="16"/>
        <v>45922.473003949475</v>
      </c>
      <c r="F72" s="99">
        <f t="shared" si="16"/>
        <v>9906.41</v>
      </c>
      <c r="G72" s="99">
        <f t="shared" si="16"/>
        <v>36016.063003949472</v>
      </c>
      <c r="H72" s="99">
        <f t="shared" si="16"/>
        <v>96703.500592380238</v>
      </c>
      <c r="I72" s="99">
        <f t="shared" si="16"/>
        <v>15852.7</v>
      </c>
      <c r="J72" s="99">
        <f t="shared" si="16"/>
        <v>80850.800592380241</v>
      </c>
      <c r="K72" s="99">
        <f t="shared" si="16"/>
        <v>79804.353177558194</v>
      </c>
      <c r="L72" s="99">
        <f t="shared" si="16"/>
        <v>8554.09</v>
      </c>
      <c r="M72" s="99">
        <f t="shared" si="16"/>
        <v>71250.263177558198</v>
      </c>
      <c r="N72" s="99">
        <f t="shared" si="16"/>
        <v>50654.980502396364</v>
      </c>
      <c r="O72" s="99">
        <f t="shared" si="16"/>
        <v>9090.7199999999993</v>
      </c>
      <c r="P72" s="99">
        <f>P54+P57+P62</f>
        <v>41564.260502396362</v>
      </c>
      <c r="Q72" s="99">
        <f t="shared" ref="Q72:AL72" si="17">Q54+Q57+Q62</f>
        <v>56626.023828943587</v>
      </c>
      <c r="R72" s="99">
        <f t="shared" si="17"/>
        <v>7424.03</v>
      </c>
      <c r="S72" s="99">
        <f t="shared" si="17"/>
        <v>49201.993828943589</v>
      </c>
      <c r="T72" s="99">
        <f t="shared" si="17"/>
        <v>58718.234733960024</v>
      </c>
      <c r="U72" s="99">
        <f t="shared" si="17"/>
        <v>14203.189999999999</v>
      </c>
      <c r="V72" s="99">
        <f t="shared" si="17"/>
        <v>44515.044733960021</v>
      </c>
      <c r="W72" s="99">
        <f t="shared" si="17"/>
        <v>50443.197811901991</v>
      </c>
      <c r="X72" s="99">
        <f t="shared" si="17"/>
        <v>16516.27</v>
      </c>
      <c r="Y72" s="99">
        <f t="shared" si="17"/>
        <v>33926.927811901987</v>
      </c>
      <c r="Z72" s="99">
        <f t="shared" si="17"/>
        <v>82294.903885511056</v>
      </c>
      <c r="AA72" s="99">
        <f t="shared" si="17"/>
        <v>14683.2</v>
      </c>
      <c r="AB72" s="99">
        <f t="shared" si="17"/>
        <v>67611.703885511059</v>
      </c>
      <c r="AC72" s="99">
        <f t="shared" si="17"/>
        <v>97516.390191390194</v>
      </c>
      <c r="AD72" s="99">
        <f t="shared" si="17"/>
        <v>11278.71</v>
      </c>
      <c r="AE72" s="99">
        <f t="shared" si="17"/>
        <v>86237.680191390202</v>
      </c>
      <c r="AF72" s="99">
        <f t="shared" si="17"/>
        <v>83173.337607801979</v>
      </c>
      <c r="AG72" s="99">
        <f t="shared" si="17"/>
        <v>18572.419999999998</v>
      </c>
      <c r="AH72" s="99">
        <f t="shared" si="17"/>
        <v>64600.917607801981</v>
      </c>
      <c r="AI72" s="99">
        <f t="shared" si="17"/>
        <v>128172.80681620841</v>
      </c>
      <c r="AJ72" s="99">
        <f t="shared" si="17"/>
        <v>50988.86</v>
      </c>
      <c r="AK72" s="99">
        <f t="shared" si="17"/>
        <v>77183.946816208423</v>
      </c>
      <c r="AL72" s="99">
        <f t="shared" si="17"/>
        <v>872236.23265983851</v>
      </c>
      <c r="AM72" s="100">
        <f>AL72/$AL$46*100</f>
        <v>56.445305017871341</v>
      </c>
      <c r="AN72" s="99">
        <f>AN54+AN57+AN62</f>
        <v>187855.35</v>
      </c>
      <c r="AO72" s="99">
        <f>AO54+AO57+AO62</f>
        <v>684380.88265983853</v>
      </c>
    </row>
    <row r="73" spans="1:41" x14ac:dyDescent="0.3">
      <c r="A73" s="98" t="s">
        <v>52</v>
      </c>
      <c r="B73" s="99">
        <f>B71-B72</f>
        <v>52410.895109731478</v>
      </c>
      <c r="C73" s="99">
        <f t="shared" ref="C73:AL73" si="18">C71-C72</f>
        <v>22693.410000000003</v>
      </c>
      <c r="D73" s="99">
        <f t="shared" si="18"/>
        <v>28945.555109731489</v>
      </c>
      <c r="E73" s="99">
        <f t="shared" si="18"/>
        <v>40004.546506761981</v>
      </c>
      <c r="F73" s="99">
        <f t="shared" si="18"/>
        <v>18310.8</v>
      </c>
      <c r="G73" s="99">
        <f t="shared" si="18"/>
        <v>21693.746506761971</v>
      </c>
      <c r="H73" s="99">
        <f t="shared" si="18"/>
        <v>63079.776536931895</v>
      </c>
      <c r="I73" s="99">
        <f t="shared" si="18"/>
        <v>18575.310000000001</v>
      </c>
      <c r="J73" s="99">
        <f t="shared" si="18"/>
        <v>44504.466536931883</v>
      </c>
      <c r="K73" s="99">
        <f t="shared" si="18"/>
        <v>60383.510914254992</v>
      </c>
      <c r="L73" s="99">
        <f t="shared" si="18"/>
        <v>20368.310000000001</v>
      </c>
      <c r="M73" s="99">
        <f t="shared" si="18"/>
        <v>40015.200914254994</v>
      </c>
      <c r="N73" s="99">
        <f t="shared" si="18"/>
        <v>60728.692043194031</v>
      </c>
      <c r="O73" s="99">
        <f t="shared" si="18"/>
        <v>16038.88</v>
      </c>
      <c r="P73" s="99">
        <f t="shared" si="18"/>
        <v>44689.812043194041</v>
      </c>
      <c r="Q73" s="99">
        <f t="shared" si="18"/>
        <v>72300.230238321645</v>
      </c>
      <c r="R73" s="99">
        <f t="shared" si="18"/>
        <v>27121.97</v>
      </c>
      <c r="S73" s="99">
        <f t="shared" si="18"/>
        <v>45178.260238321665</v>
      </c>
      <c r="T73" s="99">
        <f t="shared" si="18"/>
        <v>44573.447961109661</v>
      </c>
      <c r="U73" s="99">
        <f t="shared" si="18"/>
        <v>12633.75</v>
      </c>
      <c r="V73" s="99">
        <f t="shared" si="18"/>
        <v>31939.69796110969</v>
      </c>
      <c r="W73" s="99">
        <f t="shared" si="18"/>
        <v>39542.092800459912</v>
      </c>
      <c r="X73" s="99">
        <f t="shared" si="18"/>
        <v>12294.649999999998</v>
      </c>
      <c r="Y73" s="99">
        <f t="shared" si="18"/>
        <v>27247.442800459918</v>
      </c>
      <c r="Z73" s="99">
        <f t="shared" si="18"/>
        <v>70454.238220629122</v>
      </c>
      <c r="AA73" s="99">
        <f t="shared" si="18"/>
        <v>23253.219999999998</v>
      </c>
      <c r="AB73" s="99">
        <f t="shared" si="18"/>
        <v>47201.018220629121</v>
      </c>
      <c r="AC73" s="99">
        <f t="shared" si="18"/>
        <v>61736.457073548008</v>
      </c>
      <c r="AD73" s="99">
        <f t="shared" si="18"/>
        <v>16420.190000000002</v>
      </c>
      <c r="AE73" s="99">
        <f t="shared" si="18"/>
        <v>45316.267073548006</v>
      </c>
      <c r="AF73" s="99">
        <f t="shared" si="18"/>
        <v>69798.51146636784</v>
      </c>
      <c r="AG73" s="99">
        <f t="shared" si="18"/>
        <v>22829.03</v>
      </c>
      <c r="AH73" s="99">
        <f t="shared" si="18"/>
        <v>46969.481466367826</v>
      </c>
      <c r="AI73" s="99">
        <f t="shared" si="18"/>
        <v>153104.12824925937</v>
      </c>
      <c r="AJ73" s="99">
        <f t="shared" si="18"/>
        <v>82412.969999999987</v>
      </c>
      <c r="AK73" s="99">
        <f t="shared" si="18"/>
        <v>70691.158249259315</v>
      </c>
      <c r="AL73" s="99">
        <f t="shared" si="18"/>
        <v>788116.5271205696</v>
      </c>
      <c r="AM73" s="100">
        <f>AL73/$AL$46*100</f>
        <v>51.001639346361358</v>
      </c>
      <c r="AN73" s="99">
        <f>AN71-AN72</f>
        <v>292952.49000000011</v>
      </c>
      <c r="AO73" s="99">
        <f>AO71-AO72</f>
        <v>494392.10712057003</v>
      </c>
    </row>
    <row r="77" spans="1:41" ht="32.25" thickBot="1" x14ac:dyDescent="0.35">
      <c r="A77" s="124" t="s">
        <v>56</v>
      </c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  <c r="R77" s="124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</row>
    <row r="78" spans="1:41" ht="17.25" thickBot="1" x14ac:dyDescent="0.35">
      <c r="A78" s="125" t="s">
        <v>40</v>
      </c>
      <c r="B78" s="127" t="s">
        <v>19</v>
      </c>
      <c r="C78" s="128"/>
      <c r="D78" s="129"/>
      <c r="E78" s="130" t="s">
        <v>24</v>
      </c>
      <c r="F78" s="130"/>
      <c r="G78" s="130"/>
      <c r="H78" s="127" t="s">
        <v>25</v>
      </c>
      <c r="I78" s="128"/>
      <c r="J78" s="129"/>
      <c r="K78" s="130" t="s">
        <v>26</v>
      </c>
      <c r="L78" s="130"/>
      <c r="M78" s="130"/>
      <c r="N78" s="127" t="s">
        <v>27</v>
      </c>
      <c r="O78" s="128"/>
      <c r="P78" s="129"/>
      <c r="Q78" s="130" t="s">
        <v>28</v>
      </c>
      <c r="R78" s="130"/>
      <c r="S78" s="130"/>
      <c r="T78" s="131" t="s">
        <v>33</v>
      </c>
      <c r="U78" s="132"/>
      <c r="V78" s="133"/>
      <c r="W78" s="134" t="s">
        <v>34</v>
      </c>
      <c r="X78" s="134"/>
      <c r="Y78" s="134"/>
      <c r="Z78" s="131" t="s">
        <v>35</v>
      </c>
      <c r="AA78" s="132"/>
      <c r="AB78" s="133"/>
      <c r="AC78" s="134" t="s">
        <v>36</v>
      </c>
      <c r="AD78" s="134"/>
      <c r="AE78" s="134"/>
      <c r="AF78" s="131" t="s">
        <v>37</v>
      </c>
      <c r="AG78" s="132"/>
      <c r="AH78" s="133"/>
      <c r="AI78" s="134" t="s">
        <v>38</v>
      </c>
      <c r="AJ78" s="134"/>
      <c r="AK78" s="134"/>
      <c r="AL78" s="135" t="s">
        <v>30</v>
      </c>
      <c r="AM78" s="136"/>
      <c r="AN78" s="137"/>
      <c r="AO78" s="138"/>
    </row>
    <row r="79" spans="1:41" x14ac:dyDescent="0.3">
      <c r="A79" s="126"/>
      <c r="B79" s="34" t="s">
        <v>21</v>
      </c>
      <c r="C79" s="1" t="s">
        <v>23</v>
      </c>
      <c r="D79" s="35" t="s">
        <v>18</v>
      </c>
      <c r="E79" s="32" t="s">
        <v>20</v>
      </c>
      <c r="F79" s="21" t="s">
        <v>22</v>
      </c>
      <c r="G79" s="22" t="s">
        <v>0</v>
      </c>
      <c r="H79" s="34" t="s">
        <v>20</v>
      </c>
      <c r="I79" s="1" t="s">
        <v>22</v>
      </c>
      <c r="J79" s="35" t="s">
        <v>0</v>
      </c>
      <c r="K79" s="122" t="s">
        <v>20</v>
      </c>
      <c r="L79" s="123" t="s">
        <v>22</v>
      </c>
      <c r="M79" s="121" t="s">
        <v>0</v>
      </c>
      <c r="N79" s="34" t="s">
        <v>20</v>
      </c>
      <c r="O79" s="1" t="s">
        <v>22</v>
      </c>
      <c r="P79" s="35" t="s">
        <v>0</v>
      </c>
      <c r="Q79" s="32" t="s">
        <v>20</v>
      </c>
      <c r="R79" s="21" t="s">
        <v>22</v>
      </c>
      <c r="S79" s="22" t="s">
        <v>0</v>
      </c>
      <c r="T79" s="43" t="s">
        <v>21</v>
      </c>
      <c r="U79" s="8" t="s">
        <v>23</v>
      </c>
      <c r="V79" s="44" t="s">
        <v>18</v>
      </c>
      <c r="W79" s="42" t="s">
        <v>20</v>
      </c>
      <c r="X79" s="23" t="s">
        <v>22</v>
      </c>
      <c r="Y79" s="24" t="s">
        <v>0</v>
      </c>
      <c r="Z79" s="43" t="s">
        <v>20</v>
      </c>
      <c r="AA79" s="8" t="s">
        <v>22</v>
      </c>
      <c r="AB79" s="44" t="s">
        <v>0</v>
      </c>
      <c r="AC79" s="42" t="s">
        <v>20</v>
      </c>
      <c r="AD79" s="23" t="s">
        <v>22</v>
      </c>
      <c r="AE79" s="24" t="s">
        <v>0</v>
      </c>
      <c r="AF79" s="43" t="s">
        <v>20</v>
      </c>
      <c r="AG79" s="8" t="s">
        <v>22</v>
      </c>
      <c r="AH79" s="44" t="s">
        <v>0</v>
      </c>
      <c r="AI79" s="42" t="s">
        <v>20</v>
      </c>
      <c r="AJ79" s="23" t="s">
        <v>22</v>
      </c>
      <c r="AK79" s="24" t="s">
        <v>0</v>
      </c>
      <c r="AL79" s="50" t="s">
        <v>29</v>
      </c>
      <c r="AM79" s="51" t="s">
        <v>32</v>
      </c>
      <c r="AN79" s="52" t="s">
        <v>31</v>
      </c>
      <c r="AO79" s="53" t="s">
        <v>18</v>
      </c>
    </row>
    <row r="80" spans="1:41" ht="30" customHeight="1" x14ac:dyDescent="0.3">
      <c r="A80" s="28" t="s">
        <v>1</v>
      </c>
      <c r="B80" s="36">
        <v>7175.4917728874252</v>
      </c>
      <c r="C80" s="3">
        <v>15.0792</v>
      </c>
      <c r="D80" s="37">
        <v>56.675717728874254</v>
      </c>
      <c r="E80" s="6">
        <v>17244.659777302382</v>
      </c>
      <c r="F80" s="3">
        <v>10436.83</v>
      </c>
      <c r="G80" s="4">
        <v>6807.8297773023842</v>
      </c>
      <c r="H80" s="112">
        <v>11994.194924610134</v>
      </c>
      <c r="I80" s="114">
        <v>1496.88</v>
      </c>
      <c r="J80" s="115">
        <v>10497.314924610133</v>
      </c>
      <c r="K80" s="112">
        <v>10056.152010770336</v>
      </c>
      <c r="L80" s="112">
        <v>1866.27</v>
      </c>
      <c r="M80" s="112">
        <v>8189.8820107703368</v>
      </c>
      <c r="N80" s="36">
        <v>36860.19780654971</v>
      </c>
      <c r="O80" s="3">
        <v>2305.5100000000002</v>
      </c>
      <c r="P80" s="37">
        <v>34554.687806549708</v>
      </c>
      <c r="Q80" s="36"/>
      <c r="R80" s="3"/>
      <c r="S80" s="37"/>
      <c r="T80" s="101"/>
      <c r="U80" s="102"/>
      <c r="V80" s="105"/>
      <c r="W80" s="6"/>
      <c r="X80" s="3"/>
      <c r="Y80" s="4"/>
      <c r="Z80" s="36"/>
      <c r="AA80" s="3"/>
      <c r="AB80" s="105"/>
      <c r="AC80" s="6"/>
      <c r="AD80" s="3"/>
      <c r="AE80" s="4"/>
      <c r="AF80" s="36"/>
      <c r="AG80" s="3"/>
      <c r="AH80" s="37"/>
      <c r="AI80" s="6"/>
      <c r="AJ80" s="3"/>
      <c r="AK80" s="4"/>
      <c r="AL80" s="36">
        <f>B80+E80+H80+K80+N80+Q80+T80+W80+Z80+AC80+AF80+AI80</f>
        <v>83330.696292119988</v>
      </c>
      <c r="AM80" s="5">
        <f>AL80/$AL$46*100</f>
        <v>5.3926062612841141</v>
      </c>
      <c r="AN80" s="6">
        <f>C80+F80+I80+L80+O80+R80+U80+X80+AA80+AD80+AG80+AJ80</f>
        <v>16120.5692</v>
      </c>
      <c r="AO80" s="25">
        <f>AK80+AH80+AE80+AB80+Y80+V80+S80+P80+M80+J80+G80+D80</f>
        <v>60106.39023696143</v>
      </c>
    </row>
    <row r="81" spans="1:41" ht="30" customHeight="1" x14ac:dyDescent="0.3">
      <c r="A81" s="29" t="s">
        <v>2</v>
      </c>
      <c r="B81" s="36">
        <v>1744.3267769586264</v>
      </c>
      <c r="C81" s="3">
        <v>3.8964999999999996</v>
      </c>
      <c r="D81" s="37">
        <v>13.546767769586262</v>
      </c>
      <c r="E81" s="6">
        <v>2317.0352715108938</v>
      </c>
      <c r="F81" s="3">
        <v>383.33</v>
      </c>
      <c r="G81" s="4">
        <v>1933.7052715108939</v>
      </c>
      <c r="H81" s="112">
        <v>11911.462578359116</v>
      </c>
      <c r="I81" s="114">
        <v>1075.3599999999999</v>
      </c>
      <c r="J81" s="115">
        <v>10836.102578359116</v>
      </c>
      <c r="K81" s="112">
        <v>4562.2016599620492</v>
      </c>
      <c r="L81" s="112">
        <v>906.88</v>
      </c>
      <c r="M81" s="112">
        <v>3655.3216599620487</v>
      </c>
      <c r="N81" s="36">
        <v>6195.6111704335244</v>
      </c>
      <c r="O81" s="3">
        <v>1094.7</v>
      </c>
      <c r="P81" s="37">
        <v>5100.9111704335255</v>
      </c>
      <c r="Q81" s="36"/>
      <c r="R81" s="3"/>
      <c r="S81" s="37"/>
      <c r="T81" s="101"/>
      <c r="U81" s="102"/>
      <c r="V81" s="105"/>
      <c r="W81" s="6"/>
      <c r="X81" s="3"/>
      <c r="Y81" s="4"/>
      <c r="Z81" s="36"/>
      <c r="AA81" s="3"/>
      <c r="AB81" s="105"/>
      <c r="AC81" s="6"/>
      <c r="AD81" s="3"/>
      <c r="AE81" s="4"/>
      <c r="AF81" s="36"/>
      <c r="AG81" s="3"/>
      <c r="AH81" s="37"/>
      <c r="AI81" s="6"/>
      <c r="AJ81" s="3"/>
      <c r="AK81" s="4"/>
      <c r="AL81" s="36">
        <f t="shared" ref="AL81:AL96" si="19">B81+E81+H81+K81+N81+Q81+T81+W81+Z81+AC81+AF81+AI81</f>
        <v>26730.637457224209</v>
      </c>
      <c r="AM81" s="5">
        <f t="shared" ref="AM81:AM97" si="20">AL81/$AL$46*100</f>
        <v>1.7298283745839047</v>
      </c>
      <c r="AN81" s="6">
        <f t="shared" ref="AN81:AN96" si="21">C81+F81+I81+L81+O81+R81+U81+X81+AA81+AD81+AG81+AJ81</f>
        <v>3464.1665000000003</v>
      </c>
      <c r="AO81" s="25">
        <f t="shared" ref="AO81:AO96" si="22">AK81+AH81+AE81+AB81+Y81+V81+S81+P81+M81+J81+G81+D81</f>
        <v>21539.58744803517</v>
      </c>
    </row>
    <row r="82" spans="1:41" ht="30" customHeight="1" x14ac:dyDescent="0.3">
      <c r="A82" s="29" t="s">
        <v>3</v>
      </c>
      <c r="B82" s="36">
        <v>6510.0117642536106</v>
      </c>
      <c r="C82" s="3">
        <v>7.657</v>
      </c>
      <c r="D82" s="37">
        <v>57.443117642536109</v>
      </c>
      <c r="E82" s="6">
        <v>9052.4636210377485</v>
      </c>
      <c r="F82" s="3">
        <v>868.74</v>
      </c>
      <c r="G82" s="4">
        <v>8183.7236210377487</v>
      </c>
      <c r="H82" s="112">
        <v>6152.8286162755385</v>
      </c>
      <c r="I82" s="114">
        <v>483.94</v>
      </c>
      <c r="J82" s="115">
        <v>5668.888616275538</v>
      </c>
      <c r="K82" s="112">
        <v>8278.619596710043</v>
      </c>
      <c r="L82" s="112">
        <v>1480.08</v>
      </c>
      <c r="M82" s="112">
        <v>6798.539596710043</v>
      </c>
      <c r="N82" s="36">
        <v>11190.720002904069</v>
      </c>
      <c r="O82" s="3">
        <v>208.97</v>
      </c>
      <c r="P82" s="37">
        <v>10981.750002904069</v>
      </c>
      <c r="Q82" s="36"/>
      <c r="R82" s="3"/>
      <c r="S82" s="37"/>
      <c r="T82" s="101"/>
      <c r="U82" s="102"/>
      <c r="V82" s="105"/>
      <c r="W82" s="6"/>
      <c r="X82" s="3"/>
      <c r="Y82" s="4"/>
      <c r="Z82" s="36"/>
      <c r="AA82" s="3"/>
      <c r="AB82" s="105"/>
      <c r="AC82" s="6"/>
      <c r="AD82" s="3"/>
      <c r="AE82" s="4"/>
      <c r="AF82" s="36"/>
      <c r="AG82" s="3"/>
      <c r="AH82" s="37"/>
      <c r="AI82" s="6"/>
      <c r="AJ82" s="3"/>
      <c r="AK82" s="4"/>
      <c r="AL82" s="36">
        <f t="shared" si="19"/>
        <v>41184.643601181015</v>
      </c>
      <c r="AM82" s="5">
        <f t="shared" si="20"/>
        <v>2.6651951421829803</v>
      </c>
      <c r="AN82" s="6">
        <f t="shared" si="21"/>
        <v>3049.3869999999997</v>
      </c>
      <c r="AO82" s="25">
        <f t="shared" si="22"/>
        <v>31690.344954569933</v>
      </c>
    </row>
    <row r="83" spans="1:41" ht="30" customHeight="1" x14ac:dyDescent="0.3">
      <c r="A83" s="28" t="s">
        <v>4</v>
      </c>
      <c r="B83" s="36">
        <v>6941.1478058167731</v>
      </c>
      <c r="C83" s="3">
        <v>46.256499999999996</v>
      </c>
      <c r="D83" s="37">
        <v>23.154978058167735</v>
      </c>
      <c r="E83" s="6">
        <v>7599.7432714690058</v>
      </c>
      <c r="F83" s="3">
        <v>1235.5999999999999</v>
      </c>
      <c r="G83" s="4">
        <v>6364.1432714690054</v>
      </c>
      <c r="H83" s="112">
        <v>6899.4379729704442</v>
      </c>
      <c r="I83" s="114">
        <v>1108.1500000000001</v>
      </c>
      <c r="J83" s="115">
        <v>5791.2879729704446</v>
      </c>
      <c r="K83" s="112">
        <v>4103.9682675852519</v>
      </c>
      <c r="L83" s="112">
        <v>683.35</v>
      </c>
      <c r="M83" s="112">
        <v>3420.6182675852524</v>
      </c>
      <c r="N83" s="36">
        <v>20214.986623502165</v>
      </c>
      <c r="O83" s="3">
        <v>1001.61</v>
      </c>
      <c r="P83" s="37">
        <v>19213.376623502165</v>
      </c>
      <c r="Q83" s="36"/>
      <c r="R83" s="3"/>
      <c r="S83" s="37"/>
      <c r="T83" s="101"/>
      <c r="U83" s="102"/>
      <c r="V83" s="105"/>
      <c r="W83" s="6"/>
      <c r="X83" s="3"/>
      <c r="Y83" s="4"/>
      <c r="Z83" s="36"/>
      <c r="AA83" s="3"/>
      <c r="AB83" s="105"/>
      <c r="AC83" s="6"/>
      <c r="AD83" s="3"/>
      <c r="AE83" s="4"/>
      <c r="AF83" s="36"/>
      <c r="AG83" s="3"/>
      <c r="AH83" s="37"/>
      <c r="AI83" s="6"/>
      <c r="AJ83" s="3"/>
      <c r="AK83" s="4"/>
      <c r="AL83" s="36">
        <f t="shared" si="19"/>
        <v>45759.283941343645</v>
      </c>
      <c r="AM83" s="5">
        <f t="shared" si="20"/>
        <v>2.9612353199225812</v>
      </c>
      <c r="AN83" s="6">
        <f t="shared" si="21"/>
        <v>4074.9665</v>
      </c>
      <c r="AO83" s="25">
        <f t="shared" si="22"/>
        <v>34812.581113585038</v>
      </c>
    </row>
    <row r="84" spans="1:41" ht="30" customHeight="1" x14ac:dyDescent="0.3">
      <c r="A84" s="29" t="s">
        <v>5</v>
      </c>
      <c r="B84" s="36">
        <v>4122.9629819106076</v>
      </c>
      <c r="C84" s="3">
        <v>1.1081999999999999</v>
      </c>
      <c r="D84" s="37">
        <v>40.121429819106076</v>
      </c>
      <c r="E84" s="6">
        <v>1408.0489605582916</v>
      </c>
      <c r="F84" s="3">
        <v>193.46</v>
      </c>
      <c r="G84" s="4">
        <v>1214.5889605582915</v>
      </c>
      <c r="H84" s="112">
        <v>2158.9891423419253</v>
      </c>
      <c r="I84" s="114">
        <v>834.88</v>
      </c>
      <c r="J84" s="115">
        <v>1324.1091423419255</v>
      </c>
      <c r="K84" s="112">
        <v>9792.6056260883506</v>
      </c>
      <c r="L84" s="112">
        <v>829.57</v>
      </c>
      <c r="M84" s="112">
        <v>8963.0356260883509</v>
      </c>
      <c r="N84" s="36">
        <v>997.68847987952961</v>
      </c>
      <c r="O84" s="3">
        <v>535.30999999999995</v>
      </c>
      <c r="P84" s="37">
        <v>462.37847987952955</v>
      </c>
      <c r="Q84" s="36"/>
      <c r="R84" s="3"/>
      <c r="S84" s="37"/>
      <c r="T84" s="101"/>
      <c r="U84" s="102"/>
      <c r="V84" s="105"/>
      <c r="W84" s="6"/>
      <c r="X84" s="3"/>
      <c r="Y84" s="4"/>
      <c r="Z84" s="36"/>
      <c r="AA84" s="3"/>
      <c r="AB84" s="105"/>
      <c r="AC84" s="6"/>
      <c r="AD84" s="3"/>
      <c r="AE84" s="4"/>
      <c r="AF84" s="36"/>
      <c r="AG84" s="3"/>
      <c r="AH84" s="37"/>
      <c r="AI84" s="6"/>
      <c r="AJ84" s="3"/>
      <c r="AK84" s="4"/>
      <c r="AL84" s="36">
        <f t="shared" si="19"/>
        <v>18480.295190778706</v>
      </c>
      <c r="AM84" s="5">
        <f t="shared" si="20"/>
        <v>1.1959213109994837</v>
      </c>
      <c r="AN84" s="6">
        <f t="shared" si="21"/>
        <v>2394.3281999999999</v>
      </c>
      <c r="AO84" s="25">
        <f t="shared" si="22"/>
        <v>12004.233638687203</v>
      </c>
    </row>
    <row r="85" spans="1:41" ht="30" customHeight="1" x14ac:dyDescent="0.3">
      <c r="A85" s="29" t="s">
        <v>6</v>
      </c>
      <c r="B85" s="36">
        <v>3778.4500281421897</v>
      </c>
      <c r="C85" s="3">
        <v>2.6391000000000004</v>
      </c>
      <c r="D85" s="37">
        <v>35.1454002814219</v>
      </c>
      <c r="E85" s="6">
        <v>6628.5951090792196</v>
      </c>
      <c r="F85" s="3">
        <v>350.52</v>
      </c>
      <c r="G85" s="4">
        <v>6278.0751090792191</v>
      </c>
      <c r="H85" s="112">
        <v>7250.4895387071929</v>
      </c>
      <c r="I85" s="114">
        <v>480.98</v>
      </c>
      <c r="J85" s="115">
        <v>6769.5095387071933</v>
      </c>
      <c r="K85" s="112">
        <v>2341.0019101612461</v>
      </c>
      <c r="L85" s="112">
        <v>475.78</v>
      </c>
      <c r="M85" s="112">
        <v>1865.2219101612459</v>
      </c>
      <c r="N85" s="36">
        <v>2599.4945612237116</v>
      </c>
      <c r="O85" s="3">
        <v>206.58</v>
      </c>
      <c r="P85" s="37">
        <v>2392.9145612237116</v>
      </c>
      <c r="Q85" s="36"/>
      <c r="R85" s="3"/>
      <c r="S85" s="37"/>
      <c r="T85" s="101"/>
      <c r="U85" s="102"/>
      <c r="V85" s="105"/>
      <c r="W85" s="6"/>
      <c r="X85" s="3"/>
      <c r="Y85" s="4"/>
      <c r="Z85" s="36"/>
      <c r="AA85" s="3"/>
      <c r="AB85" s="105"/>
      <c r="AC85" s="6"/>
      <c r="AD85" s="3"/>
      <c r="AE85" s="4"/>
      <c r="AF85" s="36"/>
      <c r="AG85" s="3"/>
      <c r="AH85" s="37"/>
      <c r="AI85" s="6"/>
      <c r="AJ85" s="3"/>
      <c r="AK85" s="4"/>
      <c r="AL85" s="36">
        <f t="shared" si="19"/>
        <v>22598.031147313559</v>
      </c>
      <c r="AM85" s="5">
        <f t="shared" si="20"/>
        <v>1.4623936878014567</v>
      </c>
      <c r="AN85" s="6">
        <f t="shared" si="21"/>
        <v>1516.4991</v>
      </c>
      <c r="AO85" s="25">
        <f t="shared" si="22"/>
        <v>17340.866519452789</v>
      </c>
    </row>
    <row r="86" spans="1:41" ht="30" customHeight="1" x14ac:dyDescent="0.3">
      <c r="A86" s="29" t="s">
        <v>7</v>
      </c>
      <c r="B86" s="36">
        <v>7108.5490693209213</v>
      </c>
      <c r="C86" s="3">
        <v>6.8664999999999994</v>
      </c>
      <c r="D86" s="37">
        <v>64.218990693209221</v>
      </c>
      <c r="E86" s="6">
        <v>6659.8754942085097</v>
      </c>
      <c r="F86" s="3">
        <v>343.05</v>
      </c>
      <c r="G86" s="4">
        <v>6316.8254942085096</v>
      </c>
      <c r="H86" s="112">
        <v>4048.2737805635929</v>
      </c>
      <c r="I86" s="114">
        <v>269.94</v>
      </c>
      <c r="J86" s="115">
        <v>3778.3337805635929</v>
      </c>
      <c r="K86" s="112">
        <v>1271.1985516202833</v>
      </c>
      <c r="L86" s="112">
        <v>196.43</v>
      </c>
      <c r="M86" s="112">
        <v>1074.7685516202835</v>
      </c>
      <c r="N86" s="36">
        <v>1875.1323645059313</v>
      </c>
      <c r="O86" s="3">
        <v>399.55</v>
      </c>
      <c r="P86" s="37">
        <v>1475.5823645059313</v>
      </c>
      <c r="Q86" s="36"/>
      <c r="R86" s="3"/>
      <c r="S86" s="37"/>
      <c r="T86" s="101"/>
      <c r="U86" s="102"/>
      <c r="V86" s="105"/>
      <c r="W86" s="6"/>
      <c r="X86" s="3"/>
      <c r="Y86" s="4"/>
      <c r="Z86" s="36"/>
      <c r="AA86" s="3"/>
      <c r="AB86" s="105"/>
      <c r="AC86" s="6"/>
      <c r="AD86" s="3"/>
      <c r="AE86" s="4"/>
      <c r="AF86" s="36"/>
      <c r="AG86" s="3"/>
      <c r="AH86" s="37"/>
      <c r="AI86" s="6"/>
      <c r="AJ86" s="3"/>
      <c r="AK86" s="4"/>
      <c r="AL86" s="36">
        <f t="shared" si="19"/>
        <v>20963.029260219238</v>
      </c>
      <c r="AM86" s="5">
        <f t="shared" si="20"/>
        <v>1.3565872826485703</v>
      </c>
      <c r="AN86" s="6">
        <f t="shared" si="21"/>
        <v>1215.8364999999999</v>
      </c>
      <c r="AO86" s="25">
        <f t="shared" si="22"/>
        <v>12709.729181591525</v>
      </c>
    </row>
    <row r="87" spans="1:41" ht="30" customHeight="1" x14ac:dyDescent="0.3">
      <c r="A87" s="29" t="s">
        <v>8</v>
      </c>
      <c r="B87" s="36">
        <v>2689.65</v>
      </c>
      <c r="C87" s="3">
        <v>26.772199999999998</v>
      </c>
      <c r="D87" s="37">
        <v>0.12429999999999999</v>
      </c>
      <c r="E87" s="6">
        <v>719.18</v>
      </c>
      <c r="F87" s="3">
        <v>715.79</v>
      </c>
      <c r="G87" s="4">
        <v>3.39</v>
      </c>
      <c r="H87" s="112">
        <v>1890.5313097501939</v>
      </c>
      <c r="I87" s="114">
        <v>1831.4</v>
      </c>
      <c r="J87" s="115">
        <v>59.131309750193942</v>
      </c>
      <c r="K87" s="112">
        <v>1604.71</v>
      </c>
      <c r="L87" s="112">
        <v>208.41</v>
      </c>
      <c r="M87" s="112">
        <v>1396.3</v>
      </c>
      <c r="N87" s="36">
        <v>1057.3767216885992</v>
      </c>
      <c r="O87" s="3">
        <v>873.15</v>
      </c>
      <c r="P87" s="37">
        <v>184.22672168859918</v>
      </c>
      <c r="Q87" s="36"/>
      <c r="R87" s="3"/>
      <c r="S87" s="37"/>
      <c r="T87" s="101"/>
      <c r="U87" s="102"/>
      <c r="V87" s="105"/>
      <c r="W87" s="6"/>
      <c r="X87" s="3"/>
      <c r="Y87" s="4"/>
      <c r="Z87" s="36"/>
      <c r="AA87" s="3"/>
      <c r="AB87" s="105"/>
      <c r="AC87" s="6"/>
      <c r="AD87" s="3"/>
      <c r="AE87" s="4"/>
      <c r="AF87" s="36"/>
      <c r="AG87" s="3"/>
      <c r="AH87" s="37"/>
      <c r="AI87" s="6"/>
      <c r="AJ87" s="3"/>
      <c r="AK87" s="4"/>
      <c r="AL87" s="36">
        <f t="shared" si="19"/>
        <v>7961.4480314387929</v>
      </c>
      <c r="AM87" s="5">
        <f t="shared" si="20"/>
        <v>0.51521175765436145</v>
      </c>
      <c r="AN87" s="6">
        <f t="shared" si="21"/>
        <v>3655.5221999999999</v>
      </c>
      <c r="AO87" s="25">
        <f t="shared" si="22"/>
        <v>1643.172331438793</v>
      </c>
    </row>
    <row r="88" spans="1:41" ht="30" customHeight="1" x14ac:dyDescent="0.3">
      <c r="A88" s="28" t="s">
        <v>9</v>
      </c>
      <c r="B88" s="36">
        <v>30832.825856133662</v>
      </c>
      <c r="C88" s="3">
        <v>75.152900000000002</v>
      </c>
      <c r="D88" s="37">
        <v>233.17535856133662</v>
      </c>
      <c r="E88" s="6">
        <v>34730.627740225675</v>
      </c>
      <c r="F88" s="3">
        <v>7141.29</v>
      </c>
      <c r="G88" s="4">
        <v>27589.337740225674</v>
      </c>
      <c r="H88" s="112">
        <v>46341.667207472288</v>
      </c>
      <c r="I88" s="114">
        <v>9790.11</v>
      </c>
      <c r="J88" s="115">
        <v>36551.557207472288</v>
      </c>
      <c r="K88" s="112">
        <v>20914.264754201529</v>
      </c>
      <c r="L88" s="112">
        <v>4773.71</v>
      </c>
      <c r="M88" s="112">
        <v>16140.554754201528</v>
      </c>
      <c r="N88" s="36">
        <v>34982.242188596989</v>
      </c>
      <c r="O88" s="3">
        <v>5407</v>
      </c>
      <c r="P88" s="37">
        <v>29575.242188596985</v>
      </c>
      <c r="Q88" s="36"/>
      <c r="R88" s="3"/>
      <c r="S88" s="37"/>
      <c r="T88" s="101"/>
      <c r="U88" s="102"/>
      <c r="V88" s="105"/>
      <c r="W88" s="6"/>
      <c r="X88" s="3"/>
      <c r="Y88" s="4"/>
      <c r="Z88" s="36"/>
      <c r="AA88" s="3"/>
      <c r="AB88" s="105"/>
      <c r="AC88" s="6"/>
      <c r="AD88" s="3"/>
      <c r="AE88" s="4"/>
      <c r="AF88" s="36"/>
      <c r="AG88" s="3"/>
      <c r="AH88" s="37"/>
      <c r="AI88" s="6"/>
      <c r="AJ88" s="3"/>
      <c r="AK88" s="4"/>
      <c r="AL88" s="36">
        <f t="shared" si="19"/>
        <v>167801.62774663014</v>
      </c>
      <c r="AM88" s="5">
        <f t="shared" si="20"/>
        <v>10.859000928877549</v>
      </c>
      <c r="AN88" s="6">
        <f t="shared" si="21"/>
        <v>27187.262900000002</v>
      </c>
      <c r="AO88" s="25">
        <f t="shared" si="22"/>
        <v>110089.86724905782</v>
      </c>
    </row>
    <row r="89" spans="1:41" ht="30" customHeight="1" x14ac:dyDescent="0.3">
      <c r="A89" s="29" t="s">
        <v>10</v>
      </c>
      <c r="B89" s="36">
        <v>4571.2245992600592</v>
      </c>
      <c r="C89" s="3">
        <v>14.031500000000001</v>
      </c>
      <c r="D89" s="37">
        <v>31.680745992600592</v>
      </c>
      <c r="E89" s="6">
        <v>5434.196456329506</v>
      </c>
      <c r="F89" s="3">
        <v>2683.63</v>
      </c>
      <c r="G89" s="4">
        <v>2750.5664563295054</v>
      </c>
      <c r="H89" s="112">
        <v>3358.9411798029232</v>
      </c>
      <c r="I89" s="114">
        <v>1746.67</v>
      </c>
      <c r="J89" s="115">
        <v>1612.2711798029227</v>
      </c>
      <c r="K89" s="112">
        <v>5933.3213785774215</v>
      </c>
      <c r="L89" s="112">
        <v>1126.54</v>
      </c>
      <c r="M89" s="112">
        <v>4806.7813785774224</v>
      </c>
      <c r="N89" s="36">
        <v>5266.9964511316102</v>
      </c>
      <c r="O89" s="3">
        <v>2851.38</v>
      </c>
      <c r="P89" s="37">
        <v>2415.616451131611</v>
      </c>
      <c r="Q89" s="36"/>
      <c r="R89" s="3"/>
      <c r="S89" s="37"/>
      <c r="T89" s="101"/>
      <c r="U89" s="102"/>
      <c r="V89" s="105"/>
      <c r="W89" s="6"/>
      <c r="X89" s="3"/>
      <c r="Y89" s="4"/>
      <c r="Z89" s="36"/>
      <c r="AA89" s="3"/>
      <c r="AB89" s="105"/>
      <c r="AC89" s="6"/>
      <c r="AD89" s="3"/>
      <c r="AE89" s="4"/>
      <c r="AF89" s="36"/>
      <c r="AG89" s="3"/>
      <c r="AH89" s="37"/>
      <c r="AI89" s="6"/>
      <c r="AJ89" s="3"/>
      <c r="AK89" s="4"/>
      <c r="AL89" s="36">
        <f t="shared" si="19"/>
        <v>24564.680065101522</v>
      </c>
      <c r="AM89" s="5">
        <f t="shared" si="20"/>
        <v>1.5896620743589547</v>
      </c>
      <c r="AN89" s="6">
        <f t="shared" si="21"/>
        <v>8422.2515000000003</v>
      </c>
      <c r="AO89" s="25">
        <f t="shared" si="22"/>
        <v>11616.916211834061</v>
      </c>
    </row>
    <row r="90" spans="1:41" ht="30" customHeight="1" x14ac:dyDescent="0.3">
      <c r="A90" s="29" t="s">
        <v>11</v>
      </c>
      <c r="B90" s="36">
        <v>1493.1773522805424</v>
      </c>
      <c r="C90" s="3">
        <v>7.4084000000000003</v>
      </c>
      <c r="D90" s="37">
        <v>7.523373522805425</v>
      </c>
      <c r="E90" s="6">
        <v>4077.715882472517</v>
      </c>
      <c r="F90" s="3">
        <v>867.92</v>
      </c>
      <c r="G90" s="4">
        <v>3209.795882472517</v>
      </c>
      <c r="H90" s="112">
        <v>5508.093057499229</v>
      </c>
      <c r="I90" s="114">
        <v>1062.55</v>
      </c>
      <c r="J90" s="115">
        <v>4445.5430574992288</v>
      </c>
      <c r="K90" s="112">
        <v>1753.2481263249945</v>
      </c>
      <c r="L90" s="112">
        <v>1241.92</v>
      </c>
      <c r="M90" s="112">
        <v>511.32812632499423</v>
      </c>
      <c r="N90" s="36">
        <v>3065.421124153519</v>
      </c>
      <c r="O90" s="3">
        <v>1496.3</v>
      </c>
      <c r="P90" s="37">
        <v>1569.1211241535193</v>
      </c>
      <c r="Q90" s="36"/>
      <c r="R90" s="3"/>
      <c r="S90" s="37"/>
      <c r="T90" s="101"/>
      <c r="U90" s="102"/>
      <c r="V90" s="105"/>
      <c r="W90" s="6"/>
      <c r="X90" s="3"/>
      <c r="Y90" s="4"/>
      <c r="Z90" s="36"/>
      <c r="AA90" s="3"/>
      <c r="AB90" s="105"/>
      <c r="AC90" s="6"/>
      <c r="AD90" s="3"/>
      <c r="AE90" s="4"/>
      <c r="AF90" s="36"/>
      <c r="AG90" s="3"/>
      <c r="AH90" s="37"/>
      <c r="AI90" s="6"/>
      <c r="AJ90" s="3"/>
      <c r="AK90" s="4"/>
      <c r="AL90" s="36">
        <f t="shared" si="19"/>
        <v>15897.655542730801</v>
      </c>
      <c r="AM90" s="5">
        <f t="shared" si="20"/>
        <v>1.0287901173768916</v>
      </c>
      <c r="AN90" s="6">
        <f t="shared" si="21"/>
        <v>4676.0983999999999</v>
      </c>
      <c r="AO90" s="25">
        <f t="shared" si="22"/>
        <v>9743.311563973064</v>
      </c>
    </row>
    <row r="91" spans="1:41" ht="30" customHeight="1" x14ac:dyDescent="0.3">
      <c r="A91" s="29" t="s">
        <v>12</v>
      </c>
      <c r="B91" s="36">
        <v>9905.6654983358985</v>
      </c>
      <c r="C91" s="3">
        <v>16.901800000000001</v>
      </c>
      <c r="D91" s="37">
        <v>82.154854983358987</v>
      </c>
      <c r="E91" s="6">
        <v>3513.5063557776721</v>
      </c>
      <c r="F91" s="3">
        <v>1146.68</v>
      </c>
      <c r="G91" s="4">
        <v>2366.8263557776722</v>
      </c>
      <c r="H91" s="112">
        <v>5014.1923910541282</v>
      </c>
      <c r="I91" s="114">
        <v>1242.8399999999999</v>
      </c>
      <c r="J91" s="115">
        <v>3771.3523910541285</v>
      </c>
      <c r="K91" s="112">
        <v>3323.3484513416561</v>
      </c>
      <c r="L91" s="112">
        <v>1091.6199999999999</v>
      </c>
      <c r="M91" s="112">
        <v>2231.7284513416557</v>
      </c>
      <c r="N91" s="36">
        <v>7722.868676434101</v>
      </c>
      <c r="O91" s="3">
        <v>1929.82</v>
      </c>
      <c r="P91" s="37">
        <v>5793.0486764341013</v>
      </c>
      <c r="Q91" s="36"/>
      <c r="R91" s="3"/>
      <c r="S91" s="37"/>
      <c r="T91" s="101"/>
      <c r="U91" s="102"/>
      <c r="V91" s="105"/>
      <c r="W91" s="6"/>
      <c r="X91" s="3"/>
      <c r="Y91" s="4"/>
      <c r="Z91" s="36"/>
      <c r="AA91" s="3"/>
      <c r="AB91" s="105"/>
      <c r="AC91" s="6"/>
      <c r="AD91" s="3"/>
      <c r="AE91" s="4"/>
      <c r="AF91" s="36"/>
      <c r="AG91" s="3"/>
      <c r="AH91" s="37"/>
      <c r="AI91" s="6"/>
      <c r="AJ91" s="3"/>
      <c r="AK91" s="4"/>
      <c r="AL91" s="36">
        <f t="shared" si="19"/>
        <v>29479.581372943456</v>
      </c>
      <c r="AM91" s="5">
        <f t="shared" si="20"/>
        <v>1.9077216699892412</v>
      </c>
      <c r="AN91" s="6">
        <f t="shared" si="21"/>
        <v>5427.8617999999997</v>
      </c>
      <c r="AO91" s="25">
        <f t="shared" si="22"/>
        <v>14245.110729590915</v>
      </c>
    </row>
    <row r="92" spans="1:41" ht="30" customHeight="1" x14ac:dyDescent="0.3">
      <c r="A92" s="29" t="s">
        <v>13</v>
      </c>
      <c r="B92" s="36">
        <v>5460.0218001008689</v>
      </c>
      <c r="C92" s="3">
        <v>33.6999</v>
      </c>
      <c r="D92" s="37">
        <v>20.900318001008692</v>
      </c>
      <c r="E92" s="6">
        <v>5634.7354122322649</v>
      </c>
      <c r="F92" s="3">
        <v>2483.84</v>
      </c>
      <c r="G92" s="4">
        <v>3150.8954122322648</v>
      </c>
      <c r="H92" s="112">
        <v>1983.7670565699411</v>
      </c>
      <c r="I92" s="114">
        <v>1251.07</v>
      </c>
      <c r="J92" s="115">
        <v>732.69705656994108</v>
      </c>
      <c r="K92" s="112">
        <v>2405.2506481883411</v>
      </c>
      <c r="L92" s="112">
        <v>1686.15</v>
      </c>
      <c r="M92" s="112">
        <v>719.10064818834144</v>
      </c>
      <c r="N92" s="36">
        <v>1531.3258024384229</v>
      </c>
      <c r="O92" s="3">
        <v>1047.4100000000001</v>
      </c>
      <c r="P92" s="37">
        <v>483.91580243842299</v>
      </c>
      <c r="Q92" s="36"/>
      <c r="R92" s="3"/>
      <c r="S92" s="37"/>
      <c r="T92" s="101"/>
      <c r="U92" s="102"/>
      <c r="V92" s="105"/>
      <c r="W92" s="6"/>
      <c r="X92" s="3"/>
      <c r="Y92" s="4"/>
      <c r="Z92" s="36"/>
      <c r="AA92" s="3"/>
      <c r="AB92" s="105"/>
      <c r="AC92" s="6"/>
      <c r="AD92" s="3"/>
      <c r="AE92" s="4"/>
      <c r="AF92" s="36"/>
      <c r="AG92" s="3"/>
      <c r="AH92" s="37"/>
      <c r="AI92" s="6"/>
      <c r="AJ92" s="3"/>
      <c r="AK92" s="4"/>
      <c r="AL92" s="36">
        <f t="shared" si="19"/>
        <v>17015.100719529837</v>
      </c>
      <c r="AM92" s="5">
        <f t="shared" si="20"/>
        <v>1.1011037079884949</v>
      </c>
      <c r="AN92" s="6">
        <f t="shared" si="21"/>
        <v>6502.1699000000008</v>
      </c>
      <c r="AO92" s="25">
        <f t="shared" si="22"/>
        <v>5107.5092374299793</v>
      </c>
    </row>
    <row r="93" spans="1:41" ht="30" customHeight="1" x14ac:dyDescent="0.3">
      <c r="A93" s="29" t="s">
        <v>14</v>
      </c>
      <c r="B93" s="36">
        <v>8259.4463742424541</v>
      </c>
      <c r="C93" s="3">
        <v>25.006900000000002</v>
      </c>
      <c r="D93" s="37">
        <v>57.587563742424543</v>
      </c>
      <c r="E93" s="6">
        <v>2777.0454029444704</v>
      </c>
      <c r="F93" s="3">
        <v>2004.76</v>
      </c>
      <c r="G93" s="4">
        <v>772.28540294447021</v>
      </c>
      <c r="H93" s="112">
        <v>7571.9347256429537</v>
      </c>
      <c r="I93" s="114">
        <v>1966.3</v>
      </c>
      <c r="J93" s="115">
        <v>5605.6347256429544</v>
      </c>
      <c r="K93" s="112">
        <v>3097.8061561576569</v>
      </c>
      <c r="L93" s="112">
        <v>2133.33</v>
      </c>
      <c r="M93" s="112">
        <v>964.47615615765653</v>
      </c>
      <c r="N93" s="36">
        <v>4968.4923980364701</v>
      </c>
      <c r="O93" s="3">
        <v>2660.78</v>
      </c>
      <c r="P93" s="37">
        <v>2307.7123980364709</v>
      </c>
      <c r="Q93" s="36"/>
      <c r="R93" s="3"/>
      <c r="S93" s="37"/>
      <c r="T93" s="101"/>
      <c r="U93" s="102"/>
      <c r="V93" s="105"/>
      <c r="W93" s="6"/>
      <c r="X93" s="3"/>
      <c r="Y93" s="4"/>
      <c r="Z93" s="36"/>
      <c r="AA93" s="3"/>
      <c r="AB93" s="105"/>
      <c r="AC93" s="6"/>
      <c r="AD93" s="3"/>
      <c r="AE93" s="4"/>
      <c r="AF93" s="36"/>
      <c r="AG93" s="3"/>
      <c r="AH93" s="37"/>
      <c r="AI93" s="6"/>
      <c r="AJ93" s="3"/>
      <c r="AK93" s="4"/>
      <c r="AL93" s="36">
        <f t="shared" si="19"/>
        <v>26674.725057024003</v>
      </c>
      <c r="AM93" s="5">
        <f t="shared" si="20"/>
        <v>1.7262100973725147</v>
      </c>
      <c r="AN93" s="6">
        <f t="shared" si="21"/>
        <v>8790.1769000000004</v>
      </c>
      <c r="AO93" s="25">
        <f t="shared" si="22"/>
        <v>9707.6962465239758</v>
      </c>
    </row>
    <row r="94" spans="1:41" ht="30" customHeight="1" x14ac:dyDescent="0.3">
      <c r="A94" s="29" t="s">
        <v>15</v>
      </c>
      <c r="B94" s="36">
        <v>2400.9295612907927</v>
      </c>
      <c r="C94" s="3">
        <v>16.541</v>
      </c>
      <c r="D94" s="37">
        <v>7.4682956129079283</v>
      </c>
      <c r="E94" s="6">
        <v>4238.9114431698581</v>
      </c>
      <c r="F94" s="3">
        <v>2120.23</v>
      </c>
      <c r="G94" s="4">
        <v>2118.6814431698581</v>
      </c>
      <c r="H94" s="112">
        <v>6728.0218076300253</v>
      </c>
      <c r="I94" s="114">
        <v>4086.24</v>
      </c>
      <c r="J94" s="115">
        <v>2641.7818076300255</v>
      </c>
      <c r="K94" s="112">
        <v>8679.5075067198377</v>
      </c>
      <c r="L94" s="112">
        <v>2395.66</v>
      </c>
      <c r="M94" s="112">
        <v>6283.8475067198378</v>
      </c>
      <c r="N94" s="36">
        <v>4452.0386068323805</v>
      </c>
      <c r="O94" s="3">
        <v>2616.4899999999998</v>
      </c>
      <c r="P94" s="37">
        <v>1835.5486068323808</v>
      </c>
      <c r="Q94" s="36"/>
      <c r="R94" s="3"/>
      <c r="S94" s="37"/>
      <c r="T94" s="101"/>
      <c r="U94" s="102"/>
      <c r="V94" s="105"/>
      <c r="W94" s="6"/>
      <c r="X94" s="3"/>
      <c r="Y94" s="4"/>
      <c r="Z94" s="36"/>
      <c r="AA94" s="3"/>
      <c r="AB94" s="105"/>
      <c r="AC94" s="6"/>
      <c r="AD94" s="3"/>
      <c r="AE94" s="4"/>
      <c r="AF94" s="36"/>
      <c r="AG94" s="3"/>
      <c r="AH94" s="37"/>
      <c r="AI94" s="6"/>
      <c r="AJ94" s="3"/>
      <c r="AK94" s="4"/>
      <c r="AL94" s="36">
        <f t="shared" si="19"/>
        <v>26499.408925642892</v>
      </c>
      <c r="AM94" s="5">
        <f t="shared" si="20"/>
        <v>1.7148648079430864</v>
      </c>
      <c r="AN94" s="6">
        <f t="shared" si="21"/>
        <v>11235.161</v>
      </c>
      <c r="AO94" s="25">
        <f t="shared" si="22"/>
        <v>12887.327659965009</v>
      </c>
    </row>
    <row r="95" spans="1:41" ht="30" customHeight="1" x14ac:dyDescent="0.3">
      <c r="A95" s="29" t="s">
        <v>16</v>
      </c>
      <c r="B95" s="36">
        <v>3954.0737414957989</v>
      </c>
      <c r="C95" s="3">
        <v>25.271599999999999</v>
      </c>
      <c r="D95" s="37">
        <v>14.269137414957989</v>
      </c>
      <c r="E95" s="6">
        <v>3479.0524238897128</v>
      </c>
      <c r="F95" s="3">
        <v>1532.84</v>
      </c>
      <c r="G95" s="4">
        <v>1946.2124238897127</v>
      </c>
      <c r="H95" s="112">
        <v>8101.9341570505803</v>
      </c>
      <c r="I95" s="114">
        <v>3261.99</v>
      </c>
      <c r="J95" s="115">
        <v>4839.9441570505805</v>
      </c>
      <c r="K95" s="112">
        <v>6472.7261762698417</v>
      </c>
      <c r="L95" s="112">
        <v>2189.2399999999998</v>
      </c>
      <c r="M95" s="112">
        <v>4283.4861762698411</v>
      </c>
      <c r="N95" s="36">
        <v>7871.0380306449788</v>
      </c>
      <c r="O95" s="3">
        <v>2358.63</v>
      </c>
      <c r="P95" s="37">
        <v>5512.4080306449787</v>
      </c>
      <c r="Q95" s="36"/>
      <c r="R95" s="3"/>
      <c r="S95" s="37"/>
      <c r="T95" s="101"/>
      <c r="U95" s="102"/>
      <c r="V95" s="105"/>
      <c r="W95" s="6"/>
      <c r="X95" s="3"/>
      <c r="Y95" s="4"/>
      <c r="Z95" s="36"/>
      <c r="AA95" s="3"/>
      <c r="AB95" s="105"/>
      <c r="AC95" s="6"/>
      <c r="AD95" s="3"/>
      <c r="AE95" s="4"/>
      <c r="AF95" s="36"/>
      <c r="AG95" s="3"/>
      <c r="AH95" s="37"/>
      <c r="AI95" s="6"/>
      <c r="AJ95" s="3"/>
      <c r="AK95" s="4"/>
      <c r="AL95" s="36">
        <f t="shared" si="19"/>
        <v>29878.824529350917</v>
      </c>
      <c r="AM95" s="5">
        <f t="shared" si="20"/>
        <v>1.9335580213077328</v>
      </c>
      <c r="AN95" s="6">
        <f t="shared" si="21"/>
        <v>9367.9716000000008</v>
      </c>
      <c r="AO95" s="25">
        <f t="shared" si="22"/>
        <v>16596.319925270072</v>
      </c>
    </row>
    <row r="96" spans="1:41" ht="30" customHeight="1" thickBot="1" x14ac:dyDescent="0.35">
      <c r="A96" s="30" t="s">
        <v>17</v>
      </c>
      <c r="B96" s="38">
        <v>955.09309038112701</v>
      </c>
      <c r="C96" s="9">
        <v>5.0285000000000002</v>
      </c>
      <c r="D96" s="39">
        <v>4.5224309038112702</v>
      </c>
      <c r="E96" s="12">
        <v>1132.7041051980573</v>
      </c>
      <c r="F96" s="9">
        <v>491.4</v>
      </c>
      <c r="G96" s="10">
        <v>641.30410519805741</v>
      </c>
      <c r="H96" s="116">
        <v>1858.680601025259</v>
      </c>
      <c r="I96" s="117">
        <v>1137.5</v>
      </c>
      <c r="J96" s="119">
        <v>721.18060102525897</v>
      </c>
      <c r="K96" s="116">
        <v>1679.8256851478689</v>
      </c>
      <c r="L96" s="116">
        <v>727.92</v>
      </c>
      <c r="M96" s="116">
        <v>951.90568514786878</v>
      </c>
      <c r="N96" s="38">
        <v>2167.5937532728553</v>
      </c>
      <c r="O96" s="9">
        <v>1127.25</v>
      </c>
      <c r="P96" s="39">
        <v>1040.3437532728553</v>
      </c>
      <c r="Q96" s="38"/>
      <c r="R96" s="9"/>
      <c r="S96" s="39"/>
      <c r="T96" s="103"/>
      <c r="U96" s="104"/>
      <c r="V96" s="106"/>
      <c r="W96" s="12"/>
      <c r="X96" s="9"/>
      <c r="Y96" s="10"/>
      <c r="Z96" s="38"/>
      <c r="AA96" s="9"/>
      <c r="AB96" s="106"/>
      <c r="AC96" s="12"/>
      <c r="AD96" s="9"/>
      <c r="AE96" s="10"/>
      <c r="AF96" s="38"/>
      <c r="AG96" s="9"/>
      <c r="AH96" s="39"/>
      <c r="AI96" s="12"/>
      <c r="AJ96" s="9"/>
      <c r="AK96" s="10"/>
      <c r="AL96" s="38">
        <f t="shared" si="19"/>
        <v>7793.8972350251679</v>
      </c>
      <c r="AM96" s="11">
        <f t="shared" si="20"/>
        <v>0.50436898885454406</v>
      </c>
      <c r="AN96" s="12">
        <f t="shared" si="21"/>
        <v>3489.0985000000001</v>
      </c>
      <c r="AO96" s="48">
        <f t="shared" si="22"/>
        <v>3359.2565755478518</v>
      </c>
    </row>
    <row r="97" spans="1:41" ht="30" customHeight="1" thickTop="1" thickBot="1" x14ac:dyDescent="0.35">
      <c r="A97" s="31" t="s">
        <v>29</v>
      </c>
      <c r="B97" s="40">
        <v>107903.04807281136</v>
      </c>
      <c r="C97" s="26">
        <v>329.31769999999995</v>
      </c>
      <c r="D97" s="41">
        <v>749.71278072811367</v>
      </c>
      <c r="E97" s="33">
        <v>116648.09672740579</v>
      </c>
      <c r="F97" s="26">
        <v>34999.910000000003</v>
      </c>
      <c r="G97" s="27">
        <v>81648.186727405788</v>
      </c>
      <c r="H97" s="113">
        <v>138773.44004732545</v>
      </c>
      <c r="I97" s="111">
        <v>33126.800000000003</v>
      </c>
      <c r="J97" s="118">
        <v>105646.64004732546</v>
      </c>
      <c r="K97" s="120">
        <f>SUM(K80:K96)</f>
        <v>96269.756505826736</v>
      </c>
      <c r="L97" s="120">
        <f>SUM(L80:L96)</f>
        <v>24012.86</v>
      </c>
      <c r="M97" s="120">
        <f>SUM(M80:M96)</f>
        <v>72256.896505826706</v>
      </c>
      <c r="N97" s="40">
        <v>153019.22476222855</v>
      </c>
      <c r="O97" s="26">
        <v>28120.44</v>
      </c>
      <c r="P97" s="41">
        <v>124898.78476222859</v>
      </c>
      <c r="Q97" s="40"/>
      <c r="R97" s="26"/>
      <c r="S97" s="41"/>
      <c r="T97" s="107"/>
      <c r="U97" s="108"/>
      <c r="V97" s="109"/>
      <c r="W97" s="33"/>
      <c r="X97" s="26"/>
      <c r="Y97" s="27"/>
      <c r="Z97" s="40"/>
      <c r="AA97" s="26"/>
      <c r="AB97" s="109"/>
      <c r="AC97" s="33"/>
      <c r="AD97" s="26"/>
      <c r="AE97" s="27"/>
      <c r="AF97" s="40"/>
      <c r="AG97" s="26"/>
      <c r="AH97" s="41"/>
      <c r="AI97" s="33"/>
      <c r="AJ97" s="26"/>
      <c r="AK97" s="27"/>
      <c r="AL97" s="40">
        <f>SUM(AL80:AL96)</f>
        <v>612613.56611559808</v>
      </c>
      <c r="AM97" s="13">
        <f t="shared" si="20"/>
        <v>39.644259551146476</v>
      </c>
      <c r="AN97" s="33">
        <f>SUM(AN80:AN96)</f>
        <v>120589.32770000002</v>
      </c>
      <c r="AO97" s="49">
        <f>SUM(AO80:AO96)</f>
        <v>385200.22082351474</v>
      </c>
    </row>
    <row r="98" spans="1:41" x14ac:dyDescent="0.3">
      <c r="A98" s="98" t="s">
        <v>45</v>
      </c>
      <c r="B98" s="99">
        <f t="shared" ref="B98:J98" si="23">B80+B83+B88</f>
        <v>44949.465434837861</v>
      </c>
      <c r="C98" s="99">
        <f t="shared" si="23"/>
        <v>136.48859999999999</v>
      </c>
      <c r="D98" s="99">
        <f t="shared" si="23"/>
        <v>313.0060543483786</v>
      </c>
      <c r="E98" s="99">
        <f t="shared" si="23"/>
        <v>59575.030788997065</v>
      </c>
      <c r="F98" s="99">
        <f t="shared" si="23"/>
        <v>18813.72</v>
      </c>
      <c r="G98" s="99">
        <f t="shared" si="23"/>
        <v>40761.310788997063</v>
      </c>
      <c r="H98" s="99">
        <f t="shared" si="23"/>
        <v>65235.300105052869</v>
      </c>
      <c r="I98" s="99">
        <f t="shared" si="23"/>
        <v>12395.140000000001</v>
      </c>
      <c r="J98" s="99">
        <f t="shared" si="23"/>
        <v>52840.16010505287</v>
      </c>
      <c r="K98" s="99">
        <v>35074</v>
      </c>
      <c r="L98" s="99">
        <v>7323</v>
      </c>
      <c r="M98" s="99">
        <v>27752</v>
      </c>
      <c r="N98" s="99">
        <v>27752</v>
      </c>
      <c r="O98" s="99">
        <v>27752</v>
      </c>
      <c r="P98" s="99">
        <v>27752</v>
      </c>
      <c r="Q98" s="99"/>
      <c r="R98" s="99"/>
      <c r="S98" s="99"/>
      <c r="T98" s="99"/>
      <c r="U98" s="99"/>
      <c r="V98" s="99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>
        <f>AL80+AL83+AL88</f>
        <v>296891.6079800938</v>
      </c>
      <c r="AM98" s="100">
        <f>AL98/$AL$46*100</f>
        <v>19.212842510084247</v>
      </c>
      <c r="AN98" s="99">
        <f>AN80+AN83+AN88</f>
        <v>47382.798600000002</v>
      </c>
      <c r="AO98" s="99">
        <f>AO80+AO83+AO88</f>
        <v>205008.83859960426</v>
      </c>
    </row>
    <row r="99" spans="1:41" x14ac:dyDescent="0.3">
      <c r="A99" s="98" t="s">
        <v>46</v>
      </c>
      <c r="B99" s="99">
        <f t="shared" ref="B99:J99" si="24">B97-B98</f>
        <v>62953.582637973501</v>
      </c>
      <c r="C99" s="99">
        <f t="shared" si="24"/>
        <v>192.82909999999995</v>
      </c>
      <c r="D99" s="99">
        <f t="shared" si="24"/>
        <v>436.70672637973507</v>
      </c>
      <c r="E99" s="99">
        <f t="shared" si="24"/>
        <v>57073.065938408727</v>
      </c>
      <c r="F99" s="99">
        <f t="shared" si="24"/>
        <v>16186.190000000002</v>
      </c>
      <c r="G99" s="99">
        <f t="shared" si="24"/>
        <v>40886.875938408724</v>
      </c>
      <c r="H99" s="99">
        <f t="shared" si="24"/>
        <v>73538.139942272581</v>
      </c>
      <c r="I99" s="99">
        <f t="shared" si="24"/>
        <v>20731.660000000003</v>
      </c>
      <c r="J99" s="99">
        <f t="shared" si="24"/>
        <v>52806.479942272592</v>
      </c>
      <c r="K99" s="99">
        <v>61195</v>
      </c>
      <c r="L99" s="99">
        <v>16690</v>
      </c>
      <c r="M99" s="99">
        <v>44506</v>
      </c>
      <c r="N99" s="99">
        <v>44506</v>
      </c>
      <c r="O99" s="99">
        <v>44506</v>
      </c>
      <c r="P99" s="99">
        <v>44506</v>
      </c>
      <c r="Q99" s="99"/>
      <c r="R99" s="99"/>
      <c r="S99" s="99"/>
      <c r="T99" s="99"/>
      <c r="U99" s="99"/>
      <c r="V99" s="99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>
        <f>AL97-AL98</f>
        <v>315721.95813550428</v>
      </c>
      <c r="AM99" s="100">
        <f>AL99/$AL$46*100</f>
        <v>20.431417041062229</v>
      </c>
      <c r="AN99" s="99">
        <f>AN97-AN98</f>
        <v>73206.529100000014</v>
      </c>
      <c r="AO99" s="99">
        <f>AO97-AO98</f>
        <v>180191.38222391048</v>
      </c>
    </row>
  </sheetData>
  <mergeCells count="60">
    <mergeCell ref="W27:Y27"/>
    <mergeCell ref="Z27:AB27"/>
    <mergeCell ref="AC27:AE27"/>
    <mergeCell ref="AF27:AH27"/>
    <mergeCell ref="AI27:AK27"/>
    <mergeCell ref="AL27:AO27"/>
    <mergeCell ref="A1:AO1"/>
    <mergeCell ref="A26:AO26"/>
    <mergeCell ref="A27:A28"/>
    <mergeCell ref="B27:D27"/>
    <mergeCell ref="E27:G27"/>
    <mergeCell ref="H27:J27"/>
    <mergeCell ref="K27:M27"/>
    <mergeCell ref="N27:P27"/>
    <mergeCell ref="Q27:S27"/>
    <mergeCell ref="T27:V27"/>
    <mergeCell ref="AL3:AO3"/>
    <mergeCell ref="T3:V3"/>
    <mergeCell ref="W3:Y3"/>
    <mergeCell ref="Z3:AB3"/>
    <mergeCell ref="AC3:AE3"/>
    <mergeCell ref="AF3:AH3"/>
    <mergeCell ref="AI3:AK3"/>
    <mergeCell ref="A3:A4"/>
    <mergeCell ref="B3:D3"/>
    <mergeCell ref="E3:G3"/>
    <mergeCell ref="H3:J3"/>
    <mergeCell ref="K3:M3"/>
    <mergeCell ref="N3:P3"/>
    <mergeCell ref="Q3:S3"/>
    <mergeCell ref="A51:AO51"/>
    <mergeCell ref="A52:A53"/>
    <mergeCell ref="B52:D52"/>
    <mergeCell ref="E52:G52"/>
    <mergeCell ref="H52:J52"/>
    <mergeCell ref="K52:M52"/>
    <mergeCell ref="N52:P52"/>
    <mergeCell ref="Q52:S52"/>
    <mergeCell ref="T52:V52"/>
    <mergeCell ref="W52:Y52"/>
    <mergeCell ref="Z52:AB52"/>
    <mergeCell ref="AC52:AE52"/>
    <mergeCell ref="AF52:AH52"/>
    <mergeCell ref="AI52:AK52"/>
    <mergeCell ref="AL52:AO52"/>
    <mergeCell ref="A77:AO77"/>
    <mergeCell ref="A78:A79"/>
    <mergeCell ref="B78:D78"/>
    <mergeCell ref="E78:G78"/>
    <mergeCell ref="H78:J78"/>
    <mergeCell ref="K78:M78"/>
    <mergeCell ref="N78:P78"/>
    <mergeCell ref="Q78:S78"/>
    <mergeCell ref="T78:V78"/>
    <mergeCell ref="W78:Y78"/>
    <mergeCell ref="Z78:AB78"/>
    <mergeCell ref="AC78:AE78"/>
    <mergeCell ref="AF78:AH78"/>
    <mergeCell ref="AI78:AK78"/>
    <mergeCell ref="AL78:AO78"/>
  </mergeCells>
  <phoneticPr fontId="1" type="noConversion"/>
  <pageMargins left="0.25" right="0.25" top="0.75" bottom="0.75" header="0.3" footer="0.3"/>
  <pageSetup paperSize="8" scale="3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50"/>
  <sheetViews>
    <sheetView view="pageBreakPreview" topLeftCell="I16" zoomScale="55" zoomScaleNormal="100" zoomScaleSheetLayoutView="55" workbookViewId="0">
      <selection activeCell="AQ31" sqref="AQ31"/>
    </sheetView>
  </sheetViews>
  <sheetFormatPr defaultRowHeight="16.5" x14ac:dyDescent="0.3"/>
  <cols>
    <col min="2" max="2" width="14" customWidth="1"/>
    <col min="3" max="3" width="11.875" bestFit="1" customWidth="1"/>
    <col min="4" max="4" width="10.875" bestFit="1" customWidth="1"/>
    <col min="5" max="5" width="11.75" customWidth="1"/>
    <col min="6" max="6" width="10.875" customWidth="1"/>
    <col min="7" max="7" width="12" customWidth="1"/>
    <col min="8" max="8" width="10.875" customWidth="1"/>
    <col min="9" max="9" width="9.375" customWidth="1"/>
    <col min="10" max="14" width="10.875" customWidth="1"/>
    <col min="15" max="15" width="9.375" customWidth="1"/>
    <col min="16" max="17" width="10.875" customWidth="1"/>
    <col min="18" max="18" width="10.5" customWidth="1"/>
    <col min="19" max="19" width="10.875" customWidth="1"/>
    <col min="20" max="22" width="9" customWidth="1"/>
    <col min="23" max="41" width="11.75" customWidth="1"/>
    <col min="42" max="42" width="12.125" bestFit="1" customWidth="1"/>
  </cols>
  <sheetData>
    <row r="1" spans="1:42" s="20" customFormat="1" ht="45.75" customHeight="1" x14ac:dyDescent="0.3">
      <c r="A1" s="124" t="s">
        <v>41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</row>
    <row r="2" spans="1:42" ht="24" customHeight="1" thickBot="1" x14ac:dyDescent="0.3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42" ht="34.5" customHeight="1" thickBot="1" x14ac:dyDescent="0.35">
      <c r="A3" s="125" t="s">
        <v>40</v>
      </c>
      <c r="B3" s="127" t="s">
        <v>19</v>
      </c>
      <c r="C3" s="128"/>
      <c r="D3" s="129"/>
      <c r="E3" s="130" t="s">
        <v>24</v>
      </c>
      <c r="F3" s="130"/>
      <c r="G3" s="130"/>
      <c r="H3" s="127" t="s">
        <v>25</v>
      </c>
      <c r="I3" s="128"/>
      <c r="J3" s="129"/>
      <c r="K3" s="130" t="s">
        <v>26</v>
      </c>
      <c r="L3" s="130"/>
      <c r="M3" s="130"/>
      <c r="N3" s="127" t="s">
        <v>27</v>
      </c>
      <c r="O3" s="128"/>
      <c r="P3" s="129"/>
      <c r="Q3" s="130" t="s">
        <v>28</v>
      </c>
      <c r="R3" s="130"/>
      <c r="S3" s="130"/>
      <c r="T3" s="131" t="s">
        <v>33</v>
      </c>
      <c r="U3" s="132"/>
      <c r="V3" s="133"/>
      <c r="W3" s="134" t="s">
        <v>34</v>
      </c>
      <c r="X3" s="134"/>
      <c r="Y3" s="134"/>
      <c r="Z3" s="131" t="s">
        <v>35</v>
      </c>
      <c r="AA3" s="132"/>
      <c r="AB3" s="133"/>
      <c r="AC3" s="134" t="s">
        <v>36</v>
      </c>
      <c r="AD3" s="134"/>
      <c r="AE3" s="134"/>
      <c r="AF3" s="131" t="s">
        <v>37</v>
      </c>
      <c r="AG3" s="132"/>
      <c r="AH3" s="133"/>
      <c r="AI3" s="134" t="s">
        <v>38</v>
      </c>
      <c r="AJ3" s="134"/>
      <c r="AK3" s="134"/>
      <c r="AL3" s="135" t="s">
        <v>30</v>
      </c>
      <c r="AM3" s="136"/>
      <c r="AN3" s="137"/>
      <c r="AO3" s="138"/>
    </row>
    <row r="4" spans="1:42" ht="35.1" customHeight="1" thickBot="1" x14ac:dyDescent="0.35">
      <c r="A4" s="126"/>
      <c r="B4" s="34" t="s">
        <v>21</v>
      </c>
      <c r="C4" s="1" t="s">
        <v>23</v>
      </c>
      <c r="D4" s="35" t="s">
        <v>18</v>
      </c>
      <c r="E4" s="32" t="s">
        <v>20</v>
      </c>
      <c r="F4" s="21" t="s">
        <v>22</v>
      </c>
      <c r="G4" s="22" t="s">
        <v>0</v>
      </c>
      <c r="H4" s="34" t="s">
        <v>20</v>
      </c>
      <c r="I4" s="1" t="s">
        <v>22</v>
      </c>
      <c r="J4" s="35" t="s">
        <v>0</v>
      </c>
      <c r="K4" s="32" t="s">
        <v>20</v>
      </c>
      <c r="L4" s="21" t="s">
        <v>22</v>
      </c>
      <c r="M4" s="22" t="s">
        <v>0</v>
      </c>
      <c r="N4" s="34" t="s">
        <v>20</v>
      </c>
      <c r="O4" s="1" t="s">
        <v>22</v>
      </c>
      <c r="P4" s="35" t="s">
        <v>0</v>
      </c>
      <c r="Q4" s="32" t="s">
        <v>20</v>
      </c>
      <c r="R4" s="21" t="s">
        <v>22</v>
      </c>
      <c r="S4" s="22" t="s">
        <v>0</v>
      </c>
      <c r="T4" s="43" t="s">
        <v>21</v>
      </c>
      <c r="U4" s="8" t="s">
        <v>23</v>
      </c>
      <c r="V4" s="44" t="s">
        <v>18</v>
      </c>
      <c r="W4" s="42" t="s">
        <v>20</v>
      </c>
      <c r="X4" s="23" t="s">
        <v>22</v>
      </c>
      <c r="Y4" s="24" t="s">
        <v>0</v>
      </c>
      <c r="Z4" s="43" t="s">
        <v>20</v>
      </c>
      <c r="AA4" s="8" t="s">
        <v>22</v>
      </c>
      <c r="AB4" s="44" t="s">
        <v>0</v>
      </c>
      <c r="AC4" s="42" t="s">
        <v>20</v>
      </c>
      <c r="AD4" s="23" t="s">
        <v>22</v>
      </c>
      <c r="AE4" s="24" t="s">
        <v>0</v>
      </c>
      <c r="AF4" s="43" t="s">
        <v>20</v>
      </c>
      <c r="AG4" s="8" t="s">
        <v>22</v>
      </c>
      <c r="AH4" s="44" t="s">
        <v>0</v>
      </c>
      <c r="AI4" s="42" t="s">
        <v>20</v>
      </c>
      <c r="AJ4" s="23" t="s">
        <v>22</v>
      </c>
      <c r="AK4" s="24" t="s">
        <v>0</v>
      </c>
      <c r="AL4" s="50" t="s">
        <v>21</v>
      </c>
      <c r="AM4" s="51" t="s">
        <v>32</v>
      </c>
      <c r="AN4" s="52" t="s">
        <v>31</v>
      </c>
      <c r="AO4" s="53" t="s">
        <v>18</v>
      </c>
    </row>
    <row r="5" spans="1:42" s="7" customFormat="1" ht="45.75" customHeight="1" thickTop="1" thickBot="1" x14ac:dyDescent="0.35">
      <c r="A5" s="56" t="s">
        <v>21</v>
      </c>
      <c r="B5" s="57">
        <v>99647.191052631591</v>
      </c>
      <c r="C5" s="58">
        <v>30166.57</v>
      </c>
      <c r="D5" s="59">
        <v>69480.621052631584</v>
      </c>
      <c r="E5" s="60">
        <v>136392.20697052078</v>
      </c>
      <c r="F5" s="58">
        <v>39068.629999999997</v>
      </c>
      <c r="G5" s="61">
        <v>97323.576970520764</v>
      </c>
      <c r="H5" s="57">
        <v>109513.03220242741</v>
      </c>
      <c r="I5" s="58">
        <v>31072.73</v>
      </c>
      <c r="J5" s="59">
        <v>78440.302202427425</v>
      </c>
      <c r="K5" s="60">
        <v>158021.71337374856</v>
      </c>
      <c r="L5" s="58">
        <v>31810.050000000003</v>
      </c>
      <c r="M5" s="61">
        <v>126211.66337374855</v>
      </c>
      <c r="N5" s="57">
        <v>138305.40984112746</v>
      </c>
      <c r="O5" s="58">
        <v>34178.629999999997</v>
      </c>
      <c r="P5" s="59">
        <v>104126.77984112747</v>
      </c>
      <c r="Q5" s="60">
        <v>144907.35906518271</v>
      </c>
      <c r="R5" s="58">
        <v>53923.710000000006</v>
      </c>
      <c r="S5" s="61">
        <v>90983.649065182733</v>
      </c>
      <c r="T5" s="62">
        <v>97985.015990564774</v>
      </c>
      <c r="U5" s="58">
        <v>26446.39</v>
      </c>
      <c r="V5" s="59">
        <v>71538.625990564775</v>
      </c>
      <c r="W5" s="60">
        <v>144576.9632005904</v>
      </c>
      <c r="X5" s="58">
        <v>40024.44</v>
      </c>
      <c r="Y5" s="61">
        <v>104552.52320059038</v>
      </c>
      <c r="Z5" s="57">
        <v>130686.52550780629</v>
      </c>
      <c r="AA5" s="58">
        <v>30142.63</v>
      </c>
      <c r="AB5" s="59">
        <v>100543.8955078063</v>
      </c>
      <c r="AC5" s="60">
        <v>93466.854017287551</v>
      </c>
      <c r="AD5" s="58">
        <v>17076.810000000001</v>
      </c>
      <c r="AE5" s="61">
        <v>76390.044017287539</v>
      </c>
      <c r="AF5" s="57">
        <v>125318.18707634469</v>
      </c>
      <c r="AG5" s="58">
        <v>35682.31</v>
      </c>
      <c r="AH5" s="59">
        <v>89635.87707634471</v>
      </c>
      <c r="AI5" s="60">
        <v>225134.91877069249</v>
      </c>
      <c r="AJ5" s="58">
        <v>102985.12999999999</v>
      </c>
      <c r="AK5" s="61">
        <v>122149.78877069255</v>
      </c>
      <c r="AL5" s="57">
        <v>1603955.3770689245</v>
      </c>
      <c r="AM5" s="63">
        <v>100</v>
      </c>
      <c r="AN5" s="60">
        <v>472578.02999999991</v>
      </c>
      <c r="AO5" s="64">
        <v>1131377.3470689249</v>
      </c>
    </row>
    <row r="6" spans="1:42" s="7" customFormat="1" ht="45.75" customHeight="1" x14ac:dyDescent="0.3">
      <c r="A6" s="65" t="s">
        <v>45</v>
      </c>
      <c r="B6" s="66">
        <f>B7+B11+B16</f>
        <v>54367.714736842107</v>
      </c>
      <c r="C6" s="66">
        <f t="shared" ref="C6:AO6" si="0">C7+C11+C16</f>
        <v>12693.3</v>
      </c>
      <c r="D6" s="66">
        <f t="shared" si="0"/>
        <v>41674.414736842104</v>
      </c>
      <c r="E6" s="66">
        <f t="shared" si="0"/>
        <v>58831.927446932226</v>
      </c>
      <c r="F6" s="66">
        <f t="shared" si="0"/>
        <v>19748.280000000002</v>
      </c>
      <c r="G6" s="66">
        <f t="shared" si="0"/>
        <v>39083.647446932235</v>
      </c>
      <c r="H6" s="66">
        <f t="shared" si="0"/>
        <v>53665.451882108071</v>
      </c>
      <c r="I6" s="66">
        <f t="shared" si="0"/>
        <v>9525.56</v>
      </c>
      <c r="J6" s="66">
        <f t="shared" si="0"/>
        <v>44139.891882108073</v>
      </c>
      <c r="K6" s="66">
        <f t="shared" si="0"/>
        <v>75341.737093866192</v>
      </c>
      <c r="L6" s="66">
        <f t="shared" si="0"/>
        <v>13192.189999999999</v>
      </c>
      <c r="M6" s="66">
        <f t="shared" si="0"/>
        <v>62149.547093866189</v>
      </c>
      <c r="N6" s="66">
        <f t="shared" si="0"/>
        <v>64199.867198501248</v>
      </c>
      <c r="O6" s="66">
        <f t="shared" si="0"/>
        <v>8288.08</v>
      </c>
      <c r="P6" s="66">
        <f t="shared" si="0"/>
        <v>55911.787198501253</v>
      </c>
      <c r="Q6" s="66">
        <f t="shared" si="0"/>
        <v>66023.426224374562</v>
      </c>
      <c r="R6" s="66">
        <f t="shared" si="0"/>
        <v>10981.91</v>
      </c>
      <c r="S6" s="66">
        <f t="shared" si="0"/>
        <v>55041.516224374558</v>
      </c>
      <c r="T6" s="66">
        <f t="shared" si="0"/>
        <v>46403.51555984818</v>
      </c>
      <c r="U6" s="66">
        <f t="shared" si="0"/>
        <v>8023.78</v>
      </c>
      <c r="V6" s="66">
        <f t="shared" si="0"/>
        <v>38379.735559848181</v>
      </c>
      <c r="W6" s="66">
        <f t="shared" si="0"/>
        <v>82078.223254358047</v>
      </c>
      <c r="X6" s="66">
        <f t="shared" si="0"/>
        <v>14246.2</v>
      </c>
      <c r="Y6" s="66">
        <f t="shared" si="0"/>
        <v>67832.02325435805</v>
      </c>
      <c r="Z6" s="66">
        <f t="shared" si="0"/>
        <v>82550.427079829853</v>
      </c>
      <c r="AA6" s="66">
        <f t="shared" si="0"/>
        <v>13475.06</v>
      </c>
      <c r="AB6" s="66">
        <f t="shared" si="0"/>
        <v>69075.367079829855</v>
      </c>
      <c r="AC6" s="66">
        <f t="shared" si="0"/>
        <v>50142.828095897828</v>
      </c>
      <c r="AD6" s="66">
        <f t="shared" si="0"/>
        <v>8627.0600000000013</v>
      </c>
      <c r="AE6" s="66">
        <f t="shared" si="0"/>
        <v>41515.768095897831</v>
      </c>
      <c r="AF6" s="66">
        <f t="shared" si="0"/>
        <v>58367.846178262647</v>
      </c>
      <c r="AG6" s="66">
        <f t="shared" si="0"/>
        <v>11878.18</v>
      </c>
      <c r="AH6" s="66">
        <f t="shared" si="0"/>
        <v>46489.666178262654</v>
      </c>
      <c r="AI6" s="66">
        <f t="shared" si="0"/>
        <v>112332.96076794986</v>
      </c>
      <c r="AJ6" s="66">
        <f t="shared" si="0"/>
        <v>51900.7</v>
      </c>
      <c r="AK6" s="66">
        <f t="shared" si="0"/>
        <v>60432.260767949861</v>
      </c>
      <c r="AL6" s="66">
        <f>AL7+AL11+AL16</f>
        <v>804305.92551877105</v>
      </c>
      <c r="AM6" s="66">
        <f t="shared" si="0"/>
        <v>50.145155969897573</v>
      </c>
      <c r="AN6" s="66">
        <f t="shared" si="0"/>
        <v>182580.3</v>
      </c>
      <c r="AO6" s="83">
        <f t="shared" si="0"/>
        <v>621725.62551877089</v>
      </c>
      <c r="AP6" s="82">
        <f>B6+E6+H6+K6+N6++Q6+T6+W6+Z6+AC6+AF6+AI6</f>
        <v>804305.9255187707</v>
      </c>
    </row>
    <row r="7" spans="1:42" s="7" customFormat="1" ht="35.1" customHeight="1" x14ac:dyDescent="0.3">
      <c r="A7" s="67" t="s">
        <v>1</v>
      </c>
      <c r="B7" s="68">
        <v>9208.7136842105265</v>
      </c>
      <c r="C7" s="69">
        <v>3552.18</v>
      </c>
      <c r="D7" s="70">
        <v>5656.5336842105262</v>
      </c>
      <c r="E7" s="71">
        <v>19924.073780783619</v>
      </c>
      <c r="F7" s="69">
        <v>2366.69</v>
      </c>
      <c r="G7" s="72">
        <v>17557.383780783621</v>
      </c>
      <c r="H7" s="68">
        <v>10966.298671115024</v>
      </c>
      <c r="I7" s="69">
        <v>1688.06</v>
      </c>
      <c r="J7" s="70">
        <v>9278.2386711150248</v>
      </c>
      <c r="K7" s="71">
        <v>10763.217278380947</v>
      </c>
      <c r="L7" s="69">
        <v>743.24</v>
      </c>
      <c r="M7" s="72">
        <v>10019.977278380948</v>
      </c>
      <c r="N7" s="68">
        <v>11671.175479249398</v>
      </c>
      <c r="O7" s="69">
        <v>2129.73</v>
      </c>
      <c r="P7" s="70">
        <v>9541.445479249398</v>
      </c>
      <c r="Q7" s="71">
        <v>21113.894219021749</v>
      </c>
      <c r="R7" s="69">
        <v>2842.79</v>
      </c>
      <c r="S7" s="72">
        <v>18271.104219021749</v>
      </c>
      <c r="T7" s="73">
        <v>7934.5660445002195</v>
      </c>
      <c r="U7" s="69">
        <v>1594.44</v>
      </c>
      <c r="V7" s="70">
        <v>6340.1260445002199</v>
      </c>
      <c r="W7" s="71">
        <v>32352.900344657639</v>
      </c>
      <c r="X7" s="69">
        <v>3234.51</v>
      </c>
      <c r="Y7" s="72">
        <v>29118.390344657637</v>
      </c>
      <c r="Z7" s="68">
        <v>22367.739162449692</v>
      </c>
      <c r="AA7" s="69">
        <v>1394.64</v>
      </c>
      <c r="AB7" s="70">
        <v>20973.099162449693</v>
      </c>
      <c r="AC7" s="71">
        <v>9072.792900069604</v>
      </c>
      <c r="AD7" s="69">
        <v>2253.15</v>
      </c>
      <c r="AE7" s="72">
        <v>6819.6429000696044</v>
      </c>
      <c r="AF7" s="68">
        <v>9570.4622887068726</v>
      </c>
      <c r="AG7" s="69">
        <v>1497.99</v>
      </c>
      <c r="AH7" s="70">
        <v>8072.4722887068729</v>
      </c>
      <c r="AI7" s="71">
        <v>38072.048451366449</v>
      </c>
      <c r="AJ7" s="69">
        <v>10808.16</v>
      </c>
      <c r="AK7" s="72">
        <v>27263.888451366449</v>
      </c>
      <c r="AL7" s="68">
        <v>203017.88230451199</v>
      </c>
      <c r="AM7" s="74">
        <v>12.657327330109869</v>
      </c>
      <c r="AN7" s="71">
        <v>34105.58</v>
      </c>
      <c r="AO7" s="75">
        <v>168912.30230451177</v>
      </c>
    </row>
    <row r="8" spans="1:42" s="7" customFormat="1" ht="35.1" customHeight="1" x14ac:dyDescent="0.3">
      <c r="A8" s="67" t="s">
        <v>46</v>
      </c>
      <c r="B8" s="68">
        <f>B5-B6</f>
        <v>45279.476315789485</v>
      </c>
      <c r="C8" s="68">
        <f t="shared" ref="C8:AO8" si="1">C5-C6</f>
        <v>17473.27</v>
      </c>
      <c r="D8" s="68">
        <f t="shared" si="1"/>
        <v>27806.206315789481</v>
      </c>
      <c r="E8" s="68">
        <f t="shared" si="1"/>
        <v>77560.279523588557</v>
      </c>
      <c r="F8" s="68">
        <f t="shared" si="1"/>
        <v>19320.349999999995</v>
      </c>
      <c r="G8" s="68">
        <f t="shared" si="1"/>
        <v>58239.929523588529</v>
      </c>
      <c r="H8" s="68">
        <f t="shared" si="1"/>
        <v>55847.580320319335</v>
      </c>
      <c r="I8" s="68">
        <f t="shared" si="1"/>
        <v>21547.17</v>
      </c>
      <c r="J8" s="68">
        <f t="shared" si="1"/>
        <v>34300.410320319352</v>
      </c>
      <c r="K8" s="68">
        <f t="shared" si="1"/>
        <v>82679.976279882365</v>
      </c>
      <c r="L8" s="68">
        <f t="shared" si="1"/>
        <v>18617.860000000004</v>
      </c>
      <c r="M8" s="68">
        <f t="shared" si="1"/>
        <v>64062.116279882364</v>
      </c>
      <c r="N8" s="68">
        <f t="shared" si="1"/>
        <v>74105.542642626213</v>
      </c>
      <c r="O8" s="68">
        <f t="shared" si="1"/>
        <v>25890.549999999996</v>
      </c>
      <c r="P8" s="68">
        <f t="shared" si="1"/>
        <v>48214.992642626217</v>
      </c>
      <c r="Q8" s="68">
        <f t="shared" si="1"/>
        <v>78883.932840808149</v>
      </c>
      <c r="R8" s="68">
        <f t="shared" si="1"/>
        <v>42941.8</v>
      </c>
      <c r="S8" s="68">
        <f t="shared" si="1"/>
        <v>35942.132840808175</v>
      </c>
      <c r="T8" s="68">
        <f t="shared" si="1"/>
        <v>51581.500430716595</v>
      </c>
      <c r="U8" s="68">
        <f t="shared" si="1"/>
        <v>18422.61</v>
      </c>
      <c r="V8" s="68">
        <f t="shared" si="1"/>
        <v>33158.890430716594</v>
      </c>
      <c r="W8" s="68">
        <f t="shared" si="1"/>
        <v>62498.739946232352</v>
      </c>
      <c r="X8" s="68">
        <f t="shared" si="1"/>
        <v>25778.240000000002</v>
      </c>
      <c r="Y8" s="68">
        <f t="shared" si="1"/>
        <v>36720.499946232332</v>
      </c>
      <c r="Z8" s="68">
        <f t="shared" si="1"/>
        <v>48136.098427976438</v>
      </c>
      <c r="AA8" s="68">
        <f t="shared" si="1"/>
        <v>16667.57</v>
      </c>
      <c r="AB8" s="68">
        <f t="shared" si="1"/>
        <v>31468.528427976446</v>
      </c>
      <c r="AC8" s="68">
        <f t="shared" si="1"/>
        <v>43324.025921389722</v>
      </c>
      <c r="AD8" s="68">
        <f t="shared" si="1"/>
        <v>8449.75</v>
      </c>
      <c r="AE8" s="68">
        <f t="shared" si="1"/>
        <v>34874.275921389708</v>
      </c>
      <c r="AF8" s="68">
        <f t="shared" si="1"/>
        <v>66950.340898082039</v>
      </c>
      <c r="AG8" s="68">
        <f t="shared" si="1"/>
        <v>23804.129999999997</v>
      </c>
      <c r="AH8" s="68">
        <f t="shared" si="1"/>
        <v>43146.210898082056</v>
      </c>
      <c r="AI8" s="68">
        <f t="shared" si="1"/>
        <v>112801.95800274263</v>
      </c>
      <c r="AJ8" s="68">
        <f t="shared" si="1"/>
        <v>51084.429999999993</v>
      </c>
      <c r="AK8" s="68">
        <f t="shared" si="1"/>
        <v>61717.528002742692</v>
      </c>
      <c r="AL8" s="68">
        <f t="shared" si="1"/>
        <v>799649.45155015343</v>
      </c>
      <c r="AM8" s="68">
        <f t="shared" si="1"/>
        <v>49.854844030102427</v>
      </c>
      <c r="AN8" s="68">
        <f t="shared" si="1"/>
        <v>289997.72999999992</v>
      </c>
      <c r="AO8" s="84">
        <f t="shared" si="1"/>
        <v>509651.72155015403</v>
      </c>
    </row>
    <row r="9" spans="1:42" s="7" customFormat="1" ht="35.1" customHeight="1" x14ac:dyDescent="0.3">
      <c r="A9" s="29" t="s">
        <v>2</v>
      </c>
      <c r="B9" s="36">
        <v>1550.8326315789473</v>
      </c>
      <c r="C9" s="3">
        <v>926.59</v>
      </c>
      <c r="D9" s="37">
        <v>624.24263157894734</v>
      </c>
      <c r="E9" s="6">
        <v>2592.3321311430609</v>
      </c>
      <c r="F9" s="3">
        <v>1242.17</v>
      </c>
      <c r="G9" s="4">
        <v>1350.1621311430611</v>
      </c>
      <c r="H9" s="36">
        <v>9051.8764382179961</v>
      </c>
      <c r="I9" s="3">
        <v>947.57</v>
      </c>
      <c r="J9" s="37">
        <v>8104.3064382179964</v>
      </c>
      <c r="K9" s="6">
        <v>8111.4690550341984</v>
      </c>
      <c r="L9" s="3">
        <v>824.43</v>
      </c>
      <c r="M9" s="4">
        <v>7287.0390550341981</v>
      </c>
      <c r="N9" s="36">
        <v>10710.213112254385</v>
      </c>
      <c r="O9" s="3">
        <v>4024.61</v>
      </c>
      <c r="P9" s="37">
        <v>6685.6031122543864</v>
      </c>
      <c r="Q9" s="6">
        <v>10097.038445162349</v>
      </c>
      <c r="R9" s="3">
        <v>3584.23</v>
      </c>
      <c r="S9" s="4">
        <v>6512.8084451623481</v>
      </c>
      <c r="T9" s="45">
        <v>10434.149265828768</v>
      </c>
      <c r="U9" s="3">
        <v>3428.11</v>
      </c>
      <c r="V9" s="37">
        <v>7006.0392658287683</v>
      </c>
      <c r="W9" s="6">
        <v>9721.652177154303</v>
      </c>
      <c r="X9" s="3">
        <v>1141.7</v>
      </c>
      <c r="Y9" s="4">
        <v>8579.9521771543023</v>
      </c>
      <c r="Z9" s="36">
        <v>4735.1876663365292</v>
      </c>
      <c r="AA9" s="3">
        <v>423.58</v>
      </c>
      <c r="AB9" s="37">
        <v>4311.6076663365293</v>
      </c>
      <c r="AC9" s="6">
        <v>3199.1674709685262</v>
      </c>
      <c r="AD9" s="3">
        <v>473.59</v>
      </c>
      <c r="AE9" s="4">
        <v>2725.5774709685265</v>
      </c>
      <c r="AF9" s="36">
        <v>14730.781144336657</v>
      </c>
      <c r="AG9" s="3">
        <v>445.94</v>
      </c>
      <c r="AH9" s="37">
        <v>14284.841144336657</v>
      </c>
      <c r="AI9" s="6">
        <v>9264.3232520325219</v>
      </c>
      <c r="AJ9" s="3">
        <v>2674.6</v>
      </c>
      <c r="AK9" s="4">
        <v>6589.7232520325224</v>
      </c>
      <c r="AL9" s="36">
        <v>94199.022790048242</v>
      </c>
      <c r="AM9" s="5">
        <v>5.8729204151669094</v>
      </c>
      <c r="AN9" s="6">
        <v>20137.12</v>
      </c>
      <c r="AO9" s="25">
        <v>74061.902790048247</v>
      </c>
    </row>
    <row r="10" spans="1:42" s="7" customFormat="1" ht="35.1" customHeight="1" x14ac:dyDescent="0.3">
      <c r="A10" s="29" t="s">
        <v>3</v>
      </c>
      <c r="B10" s="36">
        <v>7111.734210526316</v>
      </c>
      <c r="C10" s="3">
        <v>364.47</v>
      </c>
      <c r="D10" s="37">
        <v>6747.2642105263158</v>
      </c>
      <c r="E10" s="6">
        <v>1150.7241004510038</v>
      </c>
      <c r="F10" s="3">
        <v>544.48</v>
      </c>
      <c r="G10" s="4">
        <v>606.24410045100376</v>
      </c>
      <c r="H10" s="36">
        <v>4025.0031736250794</v>
      </c>
      <c r="I10" s="3">
        <v>595.59</v>
      </c>
      <c r="J10" s="37">
        <v>3429.4131736250793</v>
      </c>
      <c r="K10" s="6">
        <v>4960.6515938307157</v>
      </c>
      <c r="L10" s="3">
        <v>365.83</v>
      </c>
      <c r="M10" s="4">
        <v>4594.8215938307158</v>
      </c>
      <c r="N10" s="36">
        <v>4584.3256803795948</v>
      </c>
      <c r="O10" s="3">
        <v>629.58000000000004</v>
      </c>
      <c r="P10" s="37">
        <v>3954.7456803795953</v>
      </c>
      <c r="Q10" s="6">
        <v>1719.2488833669213</v>
      </c>
      <c r="R10" s="3">
        <v>530.87</v>
      </c>
      <c r="S10" s="4">
        <v>1188.3788833669214</v>
      </c>
      <c r="T10" s="45">
        <v>4518.2965414964046</v>
      </c>
      <c r="U10" s="3">
        <v>459.48</v>
      </c>
      <c r="V10" s="37">
        <v>4058.8165414964046</v>
      </c>
      <c r="W10" s="6">
        <v>648.85854287990628</v>
      </c>
      <c r="X10" s="3">
        <v>292.26</v>
      </c>
      <c r="Y10" s="4">
        <v>356.59854287990629</v>
      </c>
      <c r="Z10" s="36">
        <v>1889.902951843038</v>
      </c>
      <c r="AA10" s="3">
        <v>370.73</v>
      </c>
      <c r="AB10" s="37">
        <v>1519.1729518430379</v>
      </c>
      <c r="AC10" s="6">
        <v>4519.6612100457714</v>
      </c>
      <c r="AD10" s="3">
        <v>387.08</v>
      </c>
      <c r="AE10" s="4">
        <v>4132.5812100457715</v>
      </c>
      <c r="AF10" s="36">
        <v>1702.0930927914119</v>
      </c>
      <c r="AG10" s="3">
        <v>885.63</v>
      </c>
      <c r="AH10" s="37">
        <v>816.46309279141201</v>
      </c>
      <c r="AI10" s="6">
        <v>9639.5702948378894</v>
      </c>
      <c r="AJ10" s="3">
        <v>1277.0999999999999</v>
      </c>
      <c r="AK10" s="4">
        <v>8362.470294837889</v>
      </c>
      <c r="AL10" s="36">
        <v>46470.070276074053</v>
      </c>
      <c r="AM10" s="5">
        <v>2.897217150828328</v>
      </c>
      <c r="AN10" s="6">
        <v>6703.0999999999985</v>
      </c>
      <c r="AO10" s="25">
        <v>39766.970276074047</v>
      </c>
    </row>
    <row r="11" spans="1:42" s="7" customFormat="1" ht="35.1" customHeight="1" x14ac:dyDescent="0.3">
      <c r="A11" s="28" t="s">
        <v>4</v>
      </c>
      <c r="B11" s="36">
        <v>5960.5173684210531</v>
      </c>
      <c r="C11" s="3">
        <v>1281.1600000000001</v>
      </c>
      <c r="D11" s="37">
        <v>4679.3573684210533</v>
      </c>
      <c r="E11" s="6">
        <v>9307.836616769222</v>
      </c>
      <c r="F11" s="3">
        <v>380.87</v>
      </c>
      <c r="G11" s="4">
        <v>8926.9666167692212</v>
      </c>
      <c r="H11" s="36">
        <v>10882.363202953768</v>
      </c>
      <c r="I11" s="3">
        <v>902.18</v>
      </c>
      <c r="J11" s="37">
        <v>9980.1832029537691</v>
      </c>
      <c r="K11" s="6">
        <v>12430.767577094473</v>
      </c>
      <c r="L11" s="3">
        <v>1597.65</v>
      </c>
      <c r="M11" s="4">
        <v>10833.117577094474</v>
      </c>
      <c r="N11" s="36">
        <v>4573.5209532064055</v>
      </c>
      <c r="O11" s="3">
        <v>885.67</v>
      </c>
      <c r="P11" s="37">
        <v>3687.8509532064054</v>
      </c>
      <c r="Q11" s="6">
        <v>12143.328378197248</v>
      </c>
      <c r="R11" s="3">
        <v>870.13</v>
      </c>
      <c r="S11" s="4">
        <v>11273.198378197249</v>
      </c>
      <c r="T11" s="45">
        <v>8034.9840767167198</v>
      </c>
      <c r="U11" s="3">
        <v>511.56</v>
      </c>
      <c r="V11" s="37">
        <v>7523.4240767167194</v>
      </c>
      <c r="W11" s="6">
        <v>6967.4952714365972</v>
      </c>
      <c r="X11" s="3">
        <v>4833.43</v>
      </c>
      <c r="Y11" s="4">
        <v>2134.0652714365979</v>
      </c>
      <c r="Z11" s="36">
        <v>6864.8402553820397</v>
      </c>
      <c r="AA11" s="3">
        <v>1134.71</v>
      </c>
      <c r="AB11" s="37">
        <v>5730.1302553820396</v>
      </c>
      <c r="AC11" s="6">
        <v>5563.384736904678</v>
      </c>
      <c r="AD11" s="3">
        <v>1562.02</v>
      </c>
      <c r="AE11" s="4">
        <v>4001.3647369046776</v>
      </c>
      <c r="AF11" s="36">
        <v>3292.7263488752692</v>
      </c>
      <c r="AG11" s="3">
        <v>481.47</v>
      </c>
      <c r="AH11" s="37">
        <v>2811.2563488752694</v>
      </c>
      <c r="AI11" s="6">
        <v>8301.5730796356147</v>
      </c>
      <c r="AJ11" s="3">
        <v>5441.12</v>
      </c>
      <c r="AK11" s="4">
        <v>2860.4530796356157</v>
      </c>
      <c r="AL11" s="36">
        <v>94323.337865593086</v>
      </c>
      <c r="AM11" s="5">
        <v>5.8806709472155019</v>
      </c>
      <c r="AN11" s="6">
        <v>19881.97</v>
      </c>
      <c r="AO11" s="25">
        <v>74441.3678655931</v>
      </c>
    </row>
    <row r="12" spans="1:42" s="7" customFormat="1" ht="35.1" customHeight="1" x14ac:dyDescent="0.3">
      <c r="A12" s="29" t="s">
        <v>5</v>
      </c>
      <c r="B12" s="36">
        <v>504.69368421052633</v>
      </c>
      <c r="C12" s="3">
        <v>181.44</v>
      </c>
      <c r="D12" s="37">
        <v>323.25368421052633</v>
      </c>
      <c r="E12" s="6">
        <v>989.71420654339454</v>
      </c>
      <c r="F12" s="3">
        <v>150.58000000000001</v>
      </c>
      <c r="G12" s="4">
        <v>839.1342065433945</v>
      </c>
      <c r="H12" s="36">
        <v>2798.192521979739</v>
      </c>
      <c r="I12" s="3">
        <v>218.99</v>
      </c>
      <c r="J12" s="37">
        <v>2579.2025219797392</v>
      </c>
      <c r="K12" s="6">
        <v>237.63093649029815</v>
      </c>
      <c r="L12" s="3">
        <v>27.75</v>
      </c>
      <c r="M12" s="4">
        <v>209.88093649029815</v>
      </c>
      <c r="N12" s="36">
        <v>1572.8051472378875</v>
      </c>
      <c r="O12" s="3">
        <v>437.9</v>
      </c>
      <c r="P12" s="37">
        <v>1134.9051472378874</v>
      </c>
      <c r="Q12" s="6">
        <v>6489.3435589344645</v>
      </c>
      <c r="R12" s="3">
        <v>691.08</v>
      </c>
      <c r="S12" s="4">
        <v>5798.2635589344645</v>
      </c>
      <c r="T12" s="45">
        <v>2026.1606713096564</v>
      </c>
      <c r="U12" s="3">
        <v>141.09</v>
      </c>
      <c r="V12" s="37">
        <v>1885.0706713096565</v>
      </c>
      <c r="W12" s="6">
        <v>1691.7904647192822</v>
      </c>
      <c r="X12" s="3">
        <v>1315.95</v>
      </c>
      <c r="Y12" s="4">
        <v>375.84046471928218</v>
      </c>
      <c r="Z12" s="36">
        <v>3494.693616168076</v>
      </c>
      <c r="AA12" s="3">
        <v>87.88</v>
      </c>
      <c r="AB12" s="37">
        <v>3406.8136161680759</v>
      </c>
      <c r="AC12" s="6">
        <v>6846.7421270059804</v>
      </c>
      <c r="AD12" s="3">
        <v>47.37</v>
      </c>
      <c r="AE12" s="4">
        <v>6799.3721270059805</v>
      </c>
      <c r="AF12" s="36">
        <v>1977.4395812919579</v>
      </c>
      <c r="AG12" s="3">
        <v>149.02000000000001</v>
      </c>
      <c r="AH12" s="37">
        <v>1828.4195812919579</v>
      </c>
      <c r="AI12" s="6">
        <v>3801.862927808796</v>
      </c>
      <c r="AJ12" s="3">
        <v>2333.5300000000002</v>
      </c>
      <c r="AK12" s="4">
        <v>1468.3329278087958</v>
      </c>
      <c r="AL12" s="36">
        <v>32431.06944370006</v>
      </c>
      <c r="AM12" s="5">
        <v>2.0219433724499707</v>
      </c>
      <c r="AN12" s="6">
        <v>5782.58</v>
      </c>
      <c r="AO12" s="25">
        <v>26648.489443700062</v>
      </c>
    </row>
    <row r="13" spans="1:42" s="7" customFormat="1" ht="35.1" customHeight="1" x14ac:dyDescent="0.3">
      <c r="A13" s="29" t="s">
        <v>6</v>
      </c>
      <c r="B13" s="36">
        <v>1002.8052631578947</v>
      </c>
      <c r="C13" s="3">
        <v>47.86</v>
      </c>
      <c r="D13" s="37">
        <v>954.94526315789471</v>
      </c>
      <c r="E13" s="6">
        <v>6416.0256608495056</v>
      </c>
      <c r="F13" s="3">
        <v>5988.91</v>
      </c>
      <c r="G13" s="4">
        <v>427.11566084950607</v>
      </c>
      <c r="H13" s="36">
        <v>529.23460151715312</v>
      </c>
      <c r="I13" s="3">
        <v>171.61</v>
      </c>
      <c r="J13" s="37">
        <v>357.62460151715311</v>
      </c>
      <c r="K13" s="6">
        <v>3578.8826475686619</v>
      </c>
      <c r="L13" s="3">
        <v>469.89</v>
      </c>
      <c r="M13" s="4">
        <v>3108.9926475686621</v>
      </c>
      <c r="N13" s="36">
        <v>1474.4502721317037</v>
      </c>
      <c r="O13" s="3">
        <v>1271.3399999999999</v>
      </c>
      <c r="P13" s="37">
        <v>203.11027213170371</v>
      </c>
      <c r="Q13" s="6">
        <v>3539.7915421915118</v>
      </c>
      <c r="R13" s="3">
        <v>3327.49</v>
      </c>
      <c r="S13" s="4">
        <v>212.30154219151157</v>
      </c>
      <c r="T13" s="45">
        <v>3093.7202148980923</v>
      </c>
      <c r="U13" s="3">
        <v>532.20000000000005</v>
      </c>
      <c r="V13" s="37">
        <v>2561.520214898092</v>
      </c>
      <c r="W13" s="6">
        <v>6554.4408331447758</v>
      </c>
      <c r="X13" s="3">
        <v>429.4</v>
      </c>
      <c r="Y13" s="4">
        <v>6125.0408331447761</v>
      </c>
      <c r="Z13" s="36">
        <v>494.32583387343851</v>
      </c>
      <c r="AA13" s="3">
        <v>199.31</v>
      </c>
      <c r="AB13" s="37">
        <v>295.01583387343851</v>
      </c>
      <c r="AC13" s="6">
        <v>818.73016047846295</v>
      </c>
      <c r="AD13" s="3">
        <v>227.58</v>
      </c>
      <c r="AE13" s="4">
        <v>591.15016047846302</v>
      </c>
      <c r="AF13" s="36">
        <v>476.18150869218368</v>
      </c>
      <c r="AG13" s="3">
        <v>259.20999999999998</v>
      </c>
      <c r="AH13" s="37">
        <v>216.97150869218368</v>
      </c>
      <c r="AI13" s="6">
        <v>3430.9821392888634</v>
      </c>
      <c r="AJ13" s="3">
        <v>1475.87</v>
      </c>
      <c r="AK13" s="4">
        <v>1955.1121392888631</v>
      </c>
      <c r="AL13" s="36">
        <v>31409.57067779225</v>
      </c>
      <c r="AM13" s="5">
        <v>1.9582571389978594</v>
      </c>
      <c r="AN13" s="6">
        <v>14400.669999999998</v>
      </c>
      <c r="AO13" s="25">
        <v>17008.900677792248</v>
      </c>
    </row>
    <row r="14" spans="1:42" s="7" customFormat="1" ht="35.1" customHeight="1" x14ac:dyDescent="0.3">
      <c r="A14" s="29" t="s">
        <v>7</v>
      </c>
      <c r="B14" s="36">
        <v>1502.6321052631579</v>
      </c>
      <c r="C14" s="3">
        <v>534.16</v>
      </c>
      <c r="D14" s="37">
        <v>968.47210526315791</v>
      </c>
      <c r="E14" s="6">
        <v>2362.5603991443959</v>
      </c>
      <c r="F14" s="3">
        <v>1409.4</v>
      </c>
      <c r="G14" s="4">
        <v>953.16039914439591</v>
      </c>
      <c r="H14" s="36">
        <v>1351.3480362529069</v>
      </c>
      <c r="I14" s="3">
        <v>258.06</v>
      </c>
      <c r="J14" s="37">
        <v>1093.288036252907</v>
      </c>
      <c r="K14" s="6">
        <v>1862.9388625137342</v>
      </c>
      <c r="L14" s="3">
        <v>272.31</v>
      </c>
      <c r="M14" s="4">
        <v>1590.6288625137342</v>
      </c>
      <c r="N14" s="36">
        <v>2147.7848513047857</v>
      </c>
      <c r="O14" s="3">
        <v>848.62</v>
      </c>
      <c r="P14" s="37">
        <v>1299.1648513047858</v>
      </c>
      <c r="Q14" s="6">
        <v>1889.1159567154932</v>
      </c>
      <c r="R14" s="3">
        <v>483.53</v>
      </c>
      <c r="S14" s="4">
        <v>1405.5859567154932</v>
      </c>
      <c r="T14" s="45">
        <v>4403.6741953881374</v>
      </c>
      <c r="U14" s="3">
        <v>3673.47</v>
      </c>
      <c r="V14" s="37">
        <v>730.20419538813769</v>
      </c>
      <c r="W14" s="6">
        <v>2332.6757487684636</v>
      </c>
      <c r="X14" s="3">
        <v>1923.19</v>
      </c>
      <c r="Y14" s="4">
        <v>409.4857487684634</v>
      </c>
      <c r="Z14" s="36">
        <v>1209.0980376431196</v>
      </c>
      <c r="AA14" s="3">
        <v>214.79</v>
      </c>
      <c r="AB14" s="37">
        <v>994.30803764311963</v>
      </c>
      <c r="AC14" s="6">
        <v>1567.4893719211584</v>
      </c>
      <c r="AD14" s="3">
        <v>345.51</v>
      </c>
      <c r="AE14" s="4">
        <v>1221.9793719211584</v>
      </c>
      <c r="AF14" s="36">
        <v>3986.3567675833119</v>
      </c>
      <c r="AG14" s="3">
        <v>847.84</v>
      </c>
      <c r="AH14" s="37">
        <v>3138.5167675833118</v>
      </c>
      <c r="AI14" s="6">
        <v>3362.5979478891177</v>
      </c>
      <c r="AJ14" s="3">
        <v>1717.51</v>
      </c>
      <c r="AK14" s="4">
        <v>1645.0879478891177</v>
      </c>
      <c r="AL14" s="36">
        <v>27978.27228038778</v>
      </c>
      <c r="AM14" s="5">
        <v>1.7443298411153683</v>
      </c>
      <c r="AN14" s="6">
        <v>12528.390000000001</v>
      </c>
      <c r="AO14" s="25">
        <v>15449.882280387783</v>
      </c>
    </row>
    <row r="15" spans="1:42" s="7" customFormat="1" ht="35.1" customHeight="1" x14ac:dyDescent="0.3">
      <c r="A15" s="29" t="s">
        <v>8</v>
      </c>
      <c r="B15" s="36">
        <v>309.00157894736844</v>
      </c>
      <c r="C15" s="3">
        <v>67.069999999999993</v>
      </c>
      <c r="D15" s="37">
        <v>241.93157894736842</v>
      </c>
      <c r="E15" s="6">
        <v>1321.3304786885212</v>
      </c>
      <c r="F15" s="3">
        <v>816.56</v>
      </c>
      <c r="G15" s="4">
        <v>504.77047868852128</v>
      </c>
      <c r="H15" s="36">
        <v>1399.7090495404627</v>
      </c>
      <c r="I15" s="3">
        <v>1130.08</v>
      </c>
      <c r="J15" s="37">
        <v>269.6290495404628</v>
      </c>
      <c r="K15" s="6">
        <v>2314.1154640577333</v>
      </c>
      <c r="L15" s="3">
        <v>2120.38</v>
      </c>
      <c r="M15" s="4">
        <v>193.73546405773308</v>
      </c>
      <c r="N15" s="36">
        <v>338.85311513548334</v>
      </c>
      <c r="O15" s="3">
        <v>230.8</v>
      </c>
      <c r="P15" s="37">
        <v>108.05311513548332</v>
      </c>
      <c r="Q15" s="6">
        <v>837.48374179055531</v>
      </c>
      <c r="R15" s="3">
        <v>107.23</v>
      </c>
      <c r="S15" s="4">
        <v>730.25374179055541</v>
      </c>
      <c r="T15" s="45">
        <v>901.30320864884766</v>
      </c>
      <c r="U15" s="3">
        <v>683.97</v>
      </c>
      <c r="V15" s="37">
        <v>217.3332086488476</v>
      </c>
      <c r="W15" s="6">
        <v>3049.1616817832301</v>
      </c>
      <c r="X15" s="3">
        <v>2831.32</v>
      </c>
      <c r="Y15" s="4">
        <v>217.84168178323037</v>
      </c>
      <c r="Z15" s="36">
        <v>940.57</v>
      </c>
      <c r="AA15" s="3">
        <v>759.4</v>
      </c>
      <c r="AB15" s="37">
        <v>181.17</v>
      </c>
      <c r="AC15" s="6">
        <v>3987.211793436471</v>
      </c>
      <c r="AD15" s="3">
        <v>459.98</v>
      </c>
      <c r="AE15" s="4">
        <v>3527.231793436471</v>
      </c>
      <c r="AF15" s="36">
        <v>3548.3052421414641</v>
      </c>
      <c r="AG15" s="3">
        <v>2535.8000000000002</v>
      </c>
      <c r="AH15" s="37">
        <v>1012.5052421414642</v>
      </c>
      <c r="AI15" s="6">
        <v>9264.4699999999993</v>
      </c>
      <c r="AJ15" s="3">
        <v>1807.11</v>
      </c>
      <c r="AK15" s="4">
        <v>7457.36</v>
      </c>
      <c r="AL15" s="36">
        <v>28211.515354170137</v>
      </c>
      <c r="AM15" s="5">
        <v>1.7588715844279901</v>
      </c>
      <c r="AN15" s="6">
        <v>13549.7</v>
      </c>
      <c r="AO15" s="25">
        <v>14661.815354170136</v>
      </c>
    </row>
    <row r="16" spans="1:42" s="7" customFormat="1" ht="35.1" customHeight="1" x14ac:dyDescent="0.3">
      <c r="A16" s="28" t="s">
        <v>9</v>
      </c>
      <c r="B16" s="36">
        <v>39198.483684210529</v>
      </c>
      <c r="C16" s="3">
        <v>7859.96</v>
      </c>
      <c r="D16" s="37">
        <v>31338.523684210526</v>
      </c>
      <c r="E16" s="6">
        <v>29600.017049379385</v>
      </c>
      <c r="F16" s="3">
        <v>17000.72</v>
      </c>
      <c r="G16" s="4">
        <v>12599.297049379389</v>
      </c>
      <c r="H16" s="36">
        <v>31816.790008039276</v>
      </c>
      <c r="I16" s="3">
        <v>6935.32</v>
      </c>
      <c r="J16" s="37">
        <v>24881.470008039276</v>
      </c>
      <c r="K16" s="6">
        <v>52147.752238390764</v>
      </c>
      <c r="L16" s="3">
        <v>10851.3</v>
      </c>
      <c r="M16" s="4">
        <v>41296.452238390768</v>
      </c>
      <c r="N16" s="36">
        <v>47955.170766045449</v>
      </c>
      <c r="O16" s="3">
        <v>5272.68</v>
      </c>
      <c r="P16" s="37">
        <v>42682.490766045448</v>
      </c>
      <c r="Q16" s="6">
        <v>32766.203627155559</v>
      </c>
      <c r="R16" s="3">
        <v>7268.99</v>
      </c>
      <c r="S16" s="4">
        <v>25497.213627155557</v>
      </c>
      <c r="T16" s="45">
        <v>30433.965438631243</v>
      </c>
      <c r="U16" s="3">
        <v>5917.78</v>
      </c>
      <c r="V16" s="37">
        <v>24516.185438631241</v>
      </c>
      <c r="W16" s="6">
        <v>42757.827638263814</v>
      </c>
      <c r="X16" s="3">
        <v>6178.26</v>
      </c>
      <c r="Y16" s="4">
        <v>36579.567638263819</v>
      </c>
      <c r="Z16" s="36">
        <v>53317.847661998123</v>
      </c>
      <c r="AA16" s="3">
        <v>10945.71</v>
      </c>
      <c r="AB16" s="37">
        <v>42372.137661998124</v>
      </c>
      <c r="AC16" s="6">
        <v>35506.650458923548</v>
      </c>
      <c r="AD16" s="3">
        <v>4811.8900000000003</v>
      </c>
      <c r="AE16" s="4">
        <v>30694.760458923549</v>
      </c>
      <c r="AF16" s="36">
        <v>45504.657540680506</v>
      </c>
      <c r="AG16" s="3">
        <v>9898.7199999999993</v>
      </c>
      <c r="AH16" s="37">
        <v>35605.937540680512</v>
      </c>
      <c r="AI16" s="6">
        <v>65959.339236947795</v>
      </c>
      <c r="AJ16" s="3">
        <v>35651.42</v>
      </c>
      <c r="AK16" s="4">
        <v>30307.919236947793</v>
      </c>
      <c r="AL16" s="36">
        <v>506964.70534866594</v>
      </c>
      <c r="AM16" s="5">
        <v>31.607157692572198</v>
      </c>
      <c r="AN16" s="6">
        <v>128592.75</v>
      </c>
      <c r="AO16" s="25">
        <v>378371.955348666</v>
      </c>
    </row>
    <row r="17" spans="1:45" s="7" customFormat="1" ht="35.1" customHeight="1" x14ac:dyDescent="0.3">
      <c r="A17" s="29" t="s">
        <v>10</v>
      </c>
      <c r="B17" s="36">
        <v>1103.79</v>
      </c>
      <c r="C17" s="3">
        <v>1017.91</v>
      </c>
      <c r="D17" s="37">
        <v>85.88</v>
      </c>
      <c r="E17" s="6">
        <v>1355.007501720987</v>
      </c>
      <c r="F17" s="3">
        <v>461.51</v>
      </c>
      <c r="G17" s="4">
        <v>893.49750172098709</v>
      </c>
      <c r="H17" s="36">
        <v>6024.1685387092693</v>
      </c>
      <c r="I17" s="3">
        <v>1606.95</v>
      </c>
      <c r="J17" s="37">
        <v>4417.2185387092686</v>
      </c>
      <c r="K17" s="6">
        <v>6229.6577990107444</v>
      </c>
      <c r="L17" s="3">
        <v>1209.74</v>
      </c>
      <c r="M17" s="4">
        <v>5019.9177990107446</v>
      </c>
      <c r="N17" s="36">
        <v>3772.4620558031306</v>
      </c>
      <c r="O17" s="3">
        <v>2147.64</v>
      </c>
      <c r="P17" s="37">
        <v>1624.8220558031305</v>
      </c>
      <c r="Q17" s="6">
        <v>8183.7886210673769</v>
      </c>
      <c r="R17" s="3">
        <v>7692.45</v>
      </c>
      <c r="S17" s="4">
        <v>491.33862106737638</v>
      </c>
      <c r="T17" s="45">
        <v>5220.034759215192</v>
      </c>
      <c r="U17" s="3">
        <v>1382.09</v>
      </c>
      <c r="V17" s="37">
        <v>3837.9447592151914</v>
      </c>
      <c r="W17" s="6">
        <v>5818.670242803013</v>
      </c>
      <c r="X17" s="3">
        <v>1418.93</v>
      </c>
      <c r="Y17" s="4">
        <v>4399.7402428030127</v>
      </c>
      <c r="Z17" s="36">
        <v>6197.6789518229043</v>
      </c>
      <c r="AA17" s="3">
        <v>1419.73</v>
      </c>
      <c r="AB17" s="37">
        <v>4777.9489518229047</v>
      </c>
      <c r="AC17" s="6">
        <v>3004.4880572067655</v>
      </c>
      <c r="AD17" s="3">
        <v>855.95</v>
      </c>
      <c r="AE17" s="4">
        <v>2148.5380572067656</v>
      </c>
      <c r="AF17" s="36">
        <v>3391.2295379604711</v>
      </c>
      <c r="AG17" s="3">
        <v>2613.0700000000002</v>
      </c>
      <c r="AH17" s="37">
        <v>778.1595379604712</v>
      </c>
      <c r="AI17" s="6">
        <v>10645.733066901754</v>
      </c>
      <c r="AJ17" s="3">
        <v>6953.51</v>
      </c>
      <c r="AK17" s="4">
        <v>3692.2230669017531</v>
      </c>
      <c r="AL17" s="36">
        <v>60946.709132221607</v>
      </c>
      <c r="AM17" s="5">
        <v>3.7997758543380367</v>
      </c>
      <c r="AN17" s="6">
        <v>28779.480000000003</v>
      </c>
      <c r="AO17" s="25">
        <v>32167.229132221608</v>
      </c>
    </row>
    <row r="18" spans="1:45" s="7" customFormat="1" ht="35.1" customHeight="1" x14ac:dyDescent="0.3">
      <c r="A18" s="29" t="s">
        <v>11</v>
      </c>
      <c r="B18" s="36">
        <v>4081.5552631578948</v>
      </c>
      <c r="C18" s="3">
        <v>1129.02</v>
      </c>
      <c r="D18" s="37">
        <v>2952.5352631578949</v>
      </c>
      <c r="E18" s="6">
        <v>8537.5660222903807</v>
      </c>
      <c r="F18" s="3">
        <v>923.65</v>
      </c>
      <c r="G18" s="4">
        <v>7613.9160222903793</v>
      </c>
      <c r="H18" s="36">
        <v>4342.2286168296241</v>
      </c>
      <c r="I18" s="3">
        <v>3328.06</v>
      </c>
      <c r="J18" s="37">
        <v>1014.1686168296244</v>
      </c>
      <c r="K18" s="6">
        <v>19534.783680319193</v>
      </c>
      <c r="L18" s="3">
        <v>1796.49</v>
      </c>
      <c r="M18" s="4">
        <v>17738.293680319195</v>
      </c>
      <c r="N18" s="36">
        <v>7940.9693286232286</v>
      </c>
      <c r="O18" s="3">
        <v>2994.16</v>
      </c>
      <c r="P18" s="37">
        <v>4946.8093286232288</v>
      </c>
      <c r="Q18" s="6">
        <v>5141.691578437707</v>
      </c>
      <c r="R18" s="3">
        <v>3074.75</v>
      </c>
      <c r="S18" s="4">
        <v>2066.941578437707</v>
      </c>
      <c r="T18" s="45">
        <v>1149.2002218827117</v>
      </c>
      <c r="U18" s="3">
        <v>740.55</v>
      </c>
      <c r="V18" s="37">
        <v>408.65022188271178</v>
      </c>
      <c r="W18" s="6">
        <v>1770.7420515989359</v>
      </c>
      <c r="X18" s="3">
        <v>890.85</v>
      </c>
      <c r="Y18" s="4">
        <v>879.89205159893584</v>
      </c>
      <c r="Z18" s="36">
        <v>1246.7049615678143</v>
      </c>
      <c r="AA18" s="3">
        <v>649.13</v>
      </c>
      <c r="AB18" s="37">
        <v>597.57496156781406</v>
      </c>
      <c r="AC18" s="6">
        <v>1863.5615994251229</v>
      </c>
      <c r="AD18" s="3">
        <v>831.82</v>
      </c>
      <c r="AE18" s="4">
        <v>1031.7415994251228</v>
      </c>
      <c r="AF18" s="36">
        <v>8280.9421646759456</v>
      </c>
      <c r="AG18" s="3">
        <v>1153.95</v>
      </c>
      <c r="AH18" s="37">
        <v>7126.9921646759458</v>
      </c>
      <c r="AI18" s="6">
        <v>6491.1822891566262</v>
      </c>
      <c r="AJ18" s="3">
        <v>5514.5</v>
      </c>
      <c r="AK18" s="4">
        <v>976.68228915662633</v>
      </c>
      <c r="AL18" s="36">
        <v>70381.127777965172</v>
      </c>
      <c r="AM18" s="5">
        <v>4.3879729314278038</v>
      </c>
      <c r="AN18" s="6">
        <v>23026.929999999997</v>
      </c>
      <c r="AO18" s="25">
        <v>47354.197777965186</v>
      </c>
    </row>
    <row r="19" spans="1:45" s="7" customFormat="1" ht="35.1" customHeight="1" x14ac:dyDescent="0.3">
      <c r="A19" s="29" t="s">
        <v>12</v>
      </c>
      <c r="B19" s="36">
        <v>7278.6673684210527</v>
      </c>
      <c r="C19" s="3">
        <v>3519.84</v>
      </c>
      <c r="D19" s="37">
        <v>3758.8273684210526</v>
      </c>
      <c r="E19" s="6">
        <v>5528.2499525314333</v>
      </c>
      <c r="F19" s="3">
        <v>2047.64</v>
      </c>
      <c r="G19" s="4">
        <v>3480.609952531433</v>
      </c>
      <c r="H19" s="36">
        <v>6414.5267159441064</v>
      </c>
      <c r="I19" s="3">
        <v>1722.86</v>
      </c>
      <c r="J19" s="37">
        <v>4691.6667159441076</v>
      </c>
      <c r="K19" s="6">
        <v>13229.83132444588</v>
      </c>
      <c r="L19" s="3">
        <v>1654.99</v>
      </c>
      <c r="M19" s="4">
        <v>11574.841324445881</v>
      </c>
      <c r="N19" s="36">
        <v>7050.5633969986739</v>
      </c>
      <c r="O19" s="3">
        <v>2651.7</v>
      </c>
      <c r="P19" s="37">
        <v>4398.863396998674</v>
      </c>
      <c r="Q19" s="6">
        <v>3985.8699078097334</v>
      </c>
      <c r="R19" s="3">
        <v>2081.9499999999998</v>
      </c>
      <c r="S19" s="4">
        <v>1903.9199078097331</v>
      </c>
      <c r="T19" s="45">
        <v>4674.3963865452351</v>
      </c>
      <c r="U19" s="3">
        <v>1472.31</v>
      </c>
      <c r="V19" s="37">
        <v>3202.0863865452347</v>
      </c>
      <c r="W19" s="6">
        <v>11137.561925976455</v>
      </c>
      <c r="X19" s="3">
        <v>2965.8</v>
      </c>
      <c r="Y19" s="4">
        <v>8171.761925976456</v>
      </c>
      <c r="Z19" s="36">
        <v>4297.5670620590872</v>
      </c>
      <c r="AA19" s="3">
        <v>1882.89</v>
      </c>
      <c r="AB19" s="37">
        <v>2414.6770620590873</v>
      </c>
      <c r="AC19" s="6">
        <v>3902.0314179592442</v>
      </c>
      <c r="AD19" s="3">
        <v>827</v>
      </c>
      <c r="AE19" s="4">
        <v>3075.0314179592442</v>
      </c>
      <c r="AF19" s="36">
        <v>4945.3666182265479</v>
      </c>
      <c r="AG19" s="3">
        <v>1349.72</v>
      </c>
      <c r="AH19" s="37">
        <v>3595.6466182265485</v>
      </c>
      <c r="AI19" s="6">
        <v>13706.661465373687</v>
      </c>
      <c r="AJ19" s="3">
        <v>3917.36</v>
      </c>
      <c r="AK19" s="4">
        <v>9789.3014653736864</v>
      </c>
      <c r="AL19" s="36">
        <v>86151.29354229114</v>
      </c>
      <c r="AM19" s="5">
        <v>5.3711777006991559</v>
      </c>
      <c r="AN19" s="6">
        <v>26094.06</v>
      </c>
      <c r="AO19" s="25">
        <v>60057.233542291135</v>
      </c>
    </row>
    <row r="20" spans="1:45" s="7" customFormat="1" ht="35.1" customHeight="1" x14ac:dyDescent="0.3">
      <c r="A20" s="29" t="s">
        <v>13</v>
      </c>
      <c r="B20" s="36">
        <v>1220.42</v>
      </c>
      <c r="C20" s="3">
        <v>779.39</v>
      </c>
      <c r="D20" s="37">
        <v>441.03</v>
      </c>
      <c r="E20" s="6">
        <v>1154.4726420078121</v>
      </c>
      <c r="F20" s="3">
        <v>984.55</v>
      </c>
      <c r="G20" s="4">
        <v>169.92264200781202</v>
      </c>
      <c r="H20" s="36">
        <v>2977.0936064030311</v>
      </c>
      <c r="I20" s="3">
        <v>2249.19</v>
      </c>
      <c r="J20" s="37">
        <v>727.90360640303106</v>
      </c>
      <c r="K20" s="6">
        <v>5033.7090229921978</v>
      </c>
      <c r="L20" s="3">
        <v>3309.75</v>
      </c>
      <c r="M20" s="4">
        <v>1723.9590229921971</v>
      </c>
      <c r="N20" s="36">
        <v>8870.483564461756</v>
      </c>
      <c r="O20" s="3">
        <v>2396.2800000000002</v>
      </c>
      <c r="P20" s="37">
        <v>6474.2035644617563</v>
      </c>
      <c r="Q20" s="6">
        <v>8727.2987857500339</v>
      </c>
      <c r="R20" s="3">
        <v>5980.88</v>
      </c>
      <c r="S20" s="4">
        <v>2746.4187857500337</v>
      </c>
      <c r="T20" s="45">
        <v>2339.0973705376573</v>
      </c>
      <c r="U20" s="3">
        <v>993.89</v>
      </c>
      <c r="V20" s="37">
        <v>1345.2073705376574</v>
      </c>
      <c r="W20" s="6">
        <v>966.45458615770156</v>
      </c>
      <c r="X20" s="3">
        <v>699.33</v>
      </c>
      <c r="Y20" s="4">
        <v>267.12458615770163</v>
      </c>
      <c r="Z20" s="36">
        <v>1594.4177920261243</v>
      </c>
      <c r="AA20" s="3">
        <v>1246.69</v>
      </c>
      <c r="AB20" s="37">
        <v>347.72779202612435</v>
      </c>
      <c r="AC20" s="6">
        <v>2411.8876440931303</v>
      </c>
      <c r="AD20" s="3">
        <v>734.66</v>
      </c>
      <c r="AE20" s="4">
        <v>1677.2276440931303</v>
      </c>
      <c r="AF20" s="36">
        <v>4768.5293997925219</v>
      </c>
      <c r="AG20" s="3">
        <v>1601.82</v>
      </c>
      <c r="AH20" s="37">
        <v>3166.7093997925217</v>
      </c>
      <c r="AI20" s="6">
        <v>8686.945645019101</v>
      </c>
      <c r="AJ20" s="3">
        <v>5793.61</v>
      </c>
      <c r="AK20" s="4">
        <v>2893.3356450191013</v>
      </c>
      <c r="AL20" s="36">
        <v>48750.810059241056</v>
      </c>
      <c r="AM20" s="5">
        <v>3.0394118662034422</v>
      </c>
      <c r="AN20" s="6">
        <v>26770.04</v>
      </c>
      <c r="AO20" s="25">
        <v>21980.770059241062</v>
      </c>
    </row>
    <row r="21" spans="1:45" s="7" customFormat="1" ht="35.1" customHeight="1" x14ac:dyDescent="0.3">
      <c r="A21" s="29" t="s">
        <v>14</v>
      </c>
      <c r="B21" s="36">
        <v>2886.56</v>
      </c>
      <c r="C21" s="3">
        <v>1725.5</v>
      </c>
      <c r="D21" s="37">
        <v>1161.06</v>
      </c>
      <c r="E21" s="6">
        <v>3152.5332002404584</v>
      </c>
      <c r="F21" s="3">
        <v>1002.7</v>
      </c>
      <c r="G21" s="4">
        <v>2149.8332002404586</v>
      </c>
      <c r="H21" s="36">
        <v>5643.1887843262648</v>
      </c>
      <c r="I21" s="3">
        <v>2392.6</v>
      </c>
      <c r="J21" s="37">
        <v>3250.5887843262649</v>
      </c>
      <c r="K21" s="6">
        <v>4591.7489531795591</v>
      </c>
      <c r="L21" s="3">
        <v>2337.1799999999998</v>
      </c>
      <c r="M21" s="4">
        <v>2254.5689531795592</v>
      </c>
      <c r="N21" s="36">
        <v>8855.014891755176</v>
      </c>
      <c r="O21" s="3">
        <v>1541.19</v>
      </c>
      <c r="P21" s="37">
        <v>7313.8248917551755</v>
      </c>
      <c r="Q21" s="6">
        <v>4381.4290760551712</v>
      </c>
      <c r="R21" s="3">
        <v>2909.29</v>
      </c>
      <c r="S21" s="4">
        <v>1472.1390760551712</v>
      </c>
      <c r="T21" s="45">
        <v>4763.3489084914172</v>
      </c>
      <c r="U21" s="3">
        <v>666.09</v>
      </c>
      <c r="V21" s="37">
        <v>4097.2589084914171</v>
      </c>
      <c r="W21" s="6">
        <v>8838.8802470072078</v>
      </c>
      <c r="X21" s="3">
        <v>7248.8</v>
      </c>
      <c r="Y21" s="4">
        <v>1590.0802470072076</v>
      </c>
      <c r="Z21" s="36">
        <v>6845.7736315275288</v>
      </c>
      <c r="AA21" s="3">
        <v>3272.68</v>
      </c>
      <c r="AB21" s="37">
        <v>3573.093631527528</v>
      </c>
      <c r="AC21" s="6">
        <v>5126.3542902246008</v>
      </c>
      <c r="AD21" s="3">
        <v>1368.52</v>
      </c>
      <c r="AE21" s="4">
        <v>3757.8342902246009</v>
      </c>
      <c r="AF21" s="36">
        <v>3879.2887731710075</v>
      </c>
      <c r="AG21" s="3">
        <v>2337.16</v>
      </c>
      <c r="AH21" s="37">
        <v>1542.1287731710077</v>
      </c>
      <c r="AI21" s="6">
        <v>9236.9017435596033</v>
      </c>
      <c r="AJ21" s="3">
        <v>3248.48</v>
      </c>
      <c r="AK21" s="4">
        <v>5988.4217435596038</v>
      </c>
      <c r="AL21" s="36">
        <v>68201.022499537983</v>
      </c>
      <c r="AM21" s="5">
        <v>4.2520523622152657</v>
      </c>
      <c r="AN21" s="6">
        <v>30050.19</v>
      </c>
      <c r="AO21" s="25">
        <v>38150.832499537995</v>
      </c>
    </row>
    <row r="22" spans="1:45" s="7" customFormat="1" ht="35.1" customHeight="1" x14ac:dyDescent="0.3">
      <c r="A22" s="29" t="s">
        <v>15</v>
      </c>
      <c r="B22" s="36">
        <v>6395.5336842105262</v>
      </c>
      <c r="C22" s="3">
        <v>2233.94</v>
      </c>
      <c r="D22" s="37">
        <v>4161.5936842105266</v>
      </c>
      <c r="E22" s="6">
        <v>3548.3419888044741</v>
      </c>
      <c r="F22" s="3">
        <v>2033.53</v>
      </c>
      <c r="G22" s="4">
        <v>1514.8119888044746</v>
      </c>
      <c r="H22" s="36">
        <v>5211.4377989436298</v>
      </c>
      <c r="I22" s="3">
        <v>3400</v>
      </c>
      <c r="J22" s="37">
        <v>1811.4377989436296</v>
      </c>
      <c r="K22" s="6">
        <v>5419.61872427867</v>
      </c>
      <c r="L22" s="3">
        <v>2414.52</v>
      </c>
      <c r="M22" s="4">
        <v>3005.0987242786709</v>
      </c>
      <c r="N22" s="36">
        <v>7738.3806739894098</v>
      </c>
      <c r="O22" s="3">
        <v>2604.37</v>
      </c>
      <c r="P22" s="37">
        <v>5134.01067398941</v>
      </c>
      <c r="Q22" s="6">
        <v>5076.7794151519738</v>
      </c>
      <c r="R22" s="3">
        <v>2965.32</v>
      </c>
      <c r="S22" s="4">
        <v>2111.4594151519736</v>
      </c>
      <c r="T22" s="45">
        <v>3031.2879943451903</v>
      </c>
      <c r="U22" s="3">
        <v>1608.12</v>
      </c>
      <c r="V22" s="37">
        <v>1423.16799434519</v>
      </c>
      <c r="W22" s="6">
        <v>4435.1861631380816</v>
      </c>
      <c r="X22" s="3">
        <v>2664.49</v>
      </c>
      <c r="Y22" s="4">
        <v>1770.6961631380818</v>
      </c>
      <c r="Z22" s="36">
        <v>4727.03803621935</v>
      </c>
      <c r="AA22" s="3">
        <v>2535.91</v>
      </c>
      <c r="AB22" s="37">
        <v>2191.1280362193497</v>
      </c>
      <c r="AC22" s="6">
        <v>4010.9170257457763</v>
      </c>
      <c r="AD22" s="3">
        <v>880.91</v>
      </c>
      <c r="AE22" s="4">
        <v>3130.0070257457764</v>
      </c>
      <c r="AF22" s="36">
        <v>7319.4612434444271</v>
      </c>
      <c r="AG22" s="3">
        <v>5123.72</v>
      </c>
      <c r="AH22" s="37">
        <v>2195.7412434444277</v>
      </c>
      <c r="AI22" s="6">
        <v>12219.314838867667</v>
      </c>
      <c r="AJ22" s="3">
        <v>8614.09</v>
      </c>
      <c r="AK22" s="4">
        <v>3605.2248388676658</v>
      </c>
      <c r="AL22" s="36">
        <v>69133.297587139168</v>
      </c>
      <c r="AM22" s="5">
        <v>4.3101758674529762</v>
      </c>
      <c r="AN22" s="6">
        <v>37078.92</v>
      </c>
      <c r="AO22" s="25">
        <v>32054.377587139181</v>
      </c>
    </row>
    <row r="23" spans="1:45" s="7" customFormat="1" ht="35.1" customHeight="1" x14ac:dyDescent="0.3">
      <c r="A23" s="29" t="s">
        <v>16</v>
      </c>
      <c r="B23" s="36">
        <v>5849.5042105263165</v>
      </c>
      <c r="C23" s="3">
        <v>1311.4</v>
      </c>
      <c r="D23" s="37">
        <v>4538.1042105263159</v>
      </c>
      <c r="E23" s="6">
        <v>37476.551854773606</v>
      </c>
      <c r="F23" s="3">
        <v>1199.74</v>
      </c>
      <c r="G23" s="4">
        <v>36276.811854773609</v>
      </c>
      <c r="H23" s="36">
        <v>4346.7909461882282</v>
      </c>
      <c r="I23" s="3">
        <v>2849.88</v>
      </c>
      <c r="J23" s="37">
        <v>1496.9109461882283</v>
      </c>
      <c r="K23" s="6">
        <v>5014.408385148311</v>
      </c>
      <c r="L23" s="3">
        <v>1274.0999999999999</v>
      </c>
      <c r="M23" s="4">
        <v>3740.3083851483111</v>
      </c>
      <c r="N23" s="36">
        <v>6512.5601576644813</v>
      </c>
      <c r="O23" s="3">
        <v>2915.11</v>
      </c>
      <c r="P23" s="37">
        <v>3597.4501576644811</v>
      </c>
      <c r="Q23" s="6">
        <v>16632.416405974651</v>
      </c>
      <c r="R23" s="3">
        <v>8351.9</v>
      </c>
      <c r="S23" s="4">
        <v>8280.5164059746494</v>
      </c>
      <c r="T23" s="45">
        <v>3755.2195072751256</v>
      </c>
      <c r="U23" s="3">
        <v>2382.81</v>
      </c>
      <c r="V23" s="37">
        <v>1372.4095072751254</v>
      </c>
      <c r="W23" s="6">
        <v>4586.075674718074</v>
      </c>
      <c r="X23" s="3">
        <v>1368.54</v>
      </c>
      <c r="Y23" s="4">
        <v>3217.5356747180736</v>
      </c>
      <c r="Z23" s="36">
        <v>8837.6545987031677</v>
      </c>
      <c r="AA23" s="3">
        <v>3214.26</v>
      </c>
      <c r="AB23" s="37">
        <v>5623.3945987031675</v>
      </c>
      <c r="AC23" s="6">
        <v>1156.0365694013262</v>
      </c>
      <c r="AD23" s="3">
        <v>763.82</v>
      </c>
      <c r="AE23" s="4">
        <v>392.2165694013263</v>
      </c>
      <c r="AF23" s="36">
        <v>6342.1743405071484</v>
      </c>
      <c r="AG23" s="3">
        <v>4307.55</v>
      </c>
      <c r="AH23" s="37">
        <v>2034.6243405071489</v>
      </c>
      <c r="AI23" s="6">
        <v>10217.706812616318</v>
      </c>
      <c r="AJ23" s="3">
        <v>4547.47</v>
      </c>
      <c r="AK23" s="4">
        <v>5670.2368126163174</v>
      </c>
      <c r="AL23" s="36">
        <v>110727.09946349676</v>
      </c>
      <c r="AM23" s="5">
        <v>6.903377802557074</v>
      </c>
      <c r="AN23" s="6">
        <v>34486.58</v>
      </c>
      <c r="AO23" s="25">
        <v>76240.519463496763</v>
      </c>
    </row>
    <row r="24" spans="1:45" s="7" customFormat="1" ht="34.5" customHeight="1" thickBot="1" x14ac:dyDescent="0.35">
      <c r="A24" s="85" t="s">
        <v>17</v>
      </c>
      <c r="B24" s="86">
        <v>4481.7463157894736</v>
      </c>
      <c r="C24" s="87">
        <v>3634.68</v>
      </c>
      <c r="D24" s="88">
        <v>847.06631578947372</v>
      </c>
      <c r="E24" s="89">
        <v>1974.8693843995134</v>
      </c>
      <c r="F24" s="87">
        <v>514.92999999999995</v>
      </c>
      <c r="G24" s="90">
        <v>1459.9393843995133</v>
      </c>
      <c r="H24" s="86">
        <v>1732.7814918418478</v>
      </c>
      <c r="I24" s="87">
        <v>675.73</v>
      </c>
      <c r="J24" s="88">
        <v>1057.0514918418478</v>
      </c>
      <c r="K24" s="89">
        <v>2560.5298310124767</v>
      </c>
      <c r="L24" s="87">
        <v>540.5</v>
      </c>
      <c r="M24" s="90">
        <v>2020.029831012477</v>
      </c>
      <c r="N24" s="86">
        <v>2536.67639488651</v>
      </c>
      <c r="O24" s="87">
        <v>1197.25</v>
      </c>
      <c r="P24" s="88">
        <v>1339.4263948865098</v>
      </c>
      <c r="Q24" s="89">
        <v>2182.6369224002538</v>
      </c>
      <c r="R24" s="87">
        <v>1160.83</v>
      </c>
      <c r="S24" s="90">
        <v>1021.8069224002535</v>
      </c>
      <c r="T24" s="91">
        <v>1271.6111848541616</v>
      </c>
      <c r="U24" s="87">
        <v>258.43</v>
      </c>
      <c r="V24" s="88">
        <v>1013.1811848541615</v>
      </c>
      <c r="W24" s="89">
        <v>946.58960638289693</v>
      </c>
      <c r="X24" s="87">
        <v>587.67999999999995</v>
      </c>
      <c r="Y24" s="90">
        <v>358.90960638289681</v>
      </c>
      <c r="Z24" s="86">
        <v>1625.4852881862616</v>
      </c>
      <c r="AA24" s="87">
        <v>390.59</v>
      </c>
      <c r="AB24" s="88">
        <v>1234.8952881862615</v>
      </c>
      <c r="AC24" s="89">
        <v>909.74718347737178</v>
      </c>
      <c r="AD24" s="87">
        <v>245.96</v>
      </c>
      <c r="AE24" s="90">
        <v>663.78718347737174</v>
      </c>
      <c r="AF24" s="86">
        <v>1602.1914834670163</v>
      </c>
      <c r="AG24" s="87">
        <v>193.7</v>
      </c>
      <c r="AH24" s="88">
        <v>1408.4914834670165</v>
      </c>
      <c r="AI24" s="89">
        <v>2833.7055793907343</v>
      </c>
      <c r="AJ24" s="87">
        <v>1209.69</v>
      </c>
      <c r="AK24" s="90">
        <v>1624.0155793907338</v>
      </c>
      <c r="AL24" s="86">
        <v>24658.570666088519</v>
      </c>
      <c r="AM24" s="92">
        <v>1.5373601422222671</v>
      </c>
      <c r="AN24" s="89">
        <v>10609.970000000001</v>
      </c>
      <c r="AO24" s="93">
        <v>14048.600666088518</v>
      </c>
    </row>
    <row r="25" spans="1:45" s="7" customFormat="1" ht="33.75" hidden="1" customHeight="1" thickTop="1" x14ac:dyDescent="0.3">
      <c r="A25" s="18"/>
      <c r="B25" s="14"/>
      <c r="C25" s="15"/>
      <c r="D25" s="16"/>
      <c r="E25" s="17"/>
      <c r="F25" s="15"/>
      <c r="G25" s="16"/>
      <c r="H25" s="17"/>
      <c r="I25" s="15"/>
      <c r="J25" s="16"/>
      <c r="K25" s="17"/>
      <c r="L25" s="15"/>
      <c r="M25" s="16"/>
      <c r="N25" s="17"/>
      <c r="O25" s="15"/>
      <c r="P25" s="16"/>
      <c r="Q25" s="17"/>
      <c r="R25" s="15"/>
      <c r="S25" s="15"/>
    </row>
    <row r="28" spans="1:45" s="20" customFormat="1" ht="45.75" customHeight="1" thickBot="1" x14ac:dyDescent="0.35">
      <c r="A28" s="124" t="s">
        <v>39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</row>
    <row r="29" spans="1:45" ht="34.5" customHeight="1" thickBot="1" x14ac:dyDescent="0.35">
      <c r="A29" s="125" t="s">
        <v>40</v>
      </c>
      <c r="B29" s="127" t="s">
        <v>19</v>
      </c>
      <c r="C29" s="128"/>
      <c r="D29" s="129"/>
      <c r="E29" s="130" t="s">
        <v>24</v>
      </c>
      <c r="F29" s="130"/>
      <c r="G29" s="130"/>
      <c r="H29" s="127" t="s">
        <v>25</v>
      </c>
      <c r="I29" s="128"/>
      <c r="J29" s="129"/>
      <c r="K29" s="130" t="s">
        <v>26</v>
      </c>
      <c r="L29" s="130"/>
      <c r="M29" s="130"/>
      <c r="N29" s="127" t="s">
        <v>27</v>
      </c>
      <c r="O29" s="128"/>
      <c r="P29" s="129"/>
      <c r="Q29" s="130" t="s">
        <v>28</v>
      </c>
      <c r="R29" s="130"/>
      <c r="S29" s="130"/>
      <c r="T29" s="131" t="s">
        <v>33</v>
      </c>
      <c r="U29" s="132"/>
      <c r="V29" s="133"/>
      <c r="W29" s="134" t="s">
        <v>34</v>
      </c>
      <c r="X29" s="134"/>
      <c r="Y29" s="134"/>
      <c r="Z29" s="131" t="s">
        <v>35</v>
      </c>
      <c r="AA29" s="132"/>
      <c r="AB29" s="133"/>
      <c r="AC29" s="134" t="s">
        <v>36</v>
      </c>
      <c r="AD29" s="134"/>
      <c r="AE29" s="134"/>
      <c r="AF29" s="131" t="s">
        <v>37</v>
      </c>
      <c r="AG29" s="132"/>
      <c r="AH29" s="133"/>
      <c r="AI29" s="134" t="s">
        <v>38</v>
      </c>
      <c r="AJ29" s="134"/>
      <c r="AK29" s="134"/>
      <c r="AL29" s="135" t="s">
        <v>30</v>
      </c>
      <c r="AM29" s="136"/>
      <c r="AN29" s="137"/>
      <c r="AO29" s="138"/>
      <c r="AP29" s="139" t="s">
        <v>49</v>
      </c>
      <c r="AQ29" s="140"/>
      <c r="AR29" s="140"/>
    </row>
    <row r="30" spans="1:45" ht="34.5" customHeight="1" thickBot="1" x14ac:dyDescent="0.35">
      <c r="A30" s="126"/>
      <c r="B30" s="34" t="s">
        <v>21</v>
      </c>
      <c r="C30" s="1" t="s">
        <v>23</v>
      </c>
      <c r="D30" s="35" t="s">
        <v>18</v>
      </c>
      <c r="E30" s="32" t="s">
        <v>20</v>
      </c>
      <c r="F30" s="21" t="s">
        <v>22</v>
      </c>
      <c r="G30" s="22" t="s">
        <v>0</v>
      </c>
      <c r="H30" s="34" t="s">
        <v>20</v>
      </c>
      <c r="I30" s="1" t="s">
        <v>22</v>
      </c>
      <c r="J30" s="35" t="s">
        <v>0</v>
      </c>
      <c r="K30" s="32" t="s">
        <v>20</v>
      </c>
      <c r="L30" s="21" t="s">
        <v>22</v>
      </c>
      <c r="M30" s="22" t="s">
        <v>0</v>
      </c>
      <c r="N30" s="34" t="s">
        <v>20</v>
      </c>
      <c r="O30" s="1" t="s">
        <v>22</v>
      </c>
      <c r="P30" s="35" t="s">
        <v>0</v>
      </c>
      <c r="Q30" s="32" t="s">
        <v>20</v>
      </c>
      <c r="R30" s="21" t="s">
        <v>22</v>
      </c>
      <c r="S30" s="22" t="s">
        <v>0</v>
      </c>
      <c r="T30" s="43" t="s">
        <v>21</v>
      </c>
      <c r="U30" s="8" t="s">
        <v>23</v>
      </c>
      <c r="V30" s="44" t="s">
        <v>18</v>
      </c>
      <c r="W30" s="42" t="s">
        <v>20</v>
      </c>
      <c r="X30" s="23" t="s">
        <v>22</v>
      </c>
      <c r="Y30" s="24" t="s">
        <v>0</v>
      </c>
      <c r="Z30" s="43" t="s">
        <v>20</v>
      </c>
      <c r="AA30" s="8" t="s">
        <v>22</v>
      </c>
      <c r="AB30" s="44" t="s">
        <v>0</v>
      </c>
      <c r="AC30" s="42" t="s">
        <v>20</v>
      </c>
      <c r="AD30" s="23" t="s">
        <v>22</v>
      </c>
      <c r="AE30" s="24" t="s">
        <v>0</v>
      </c>
      <c r="AF30" s="43" t="s">
        <v>20</v>
      </c>
      <c r="AG30" s="8" t="s">
        <v>22</v>
      </c>
      <c r="AH30" s="44" t="s">
        <v>0</v>
      </c>
      <c r="AI30" s="42" t="s">
        <v>20</v>
      </c>
      <c r="AJ30" s="23" t="s">
        <v>22</v>
      </c>
      <c r="AK30" s="24" t="s">
        <v>0</v>
      </c>
      <c r="AL30" s="50" t="s">
        <v>21</v>
      </c>
      <c r="AM30" s="51" t="s">
        <v>32</v>
      </c>
      <c r="AN30" s="52" t="s">
        <v>31</v>
      </c>
      <c r="AO30" s="53" t="s">
        <v>18</v>
      </c>
      <c r="AP30" s="94" t="s">
        <v>50</v>
      </c>
      <c r="AQ30" s="77" t="s">
        <v>31</v>
      </c>
      <c r="AR30" s="77" t="s">
        <v>18</v>
      </c>
    </row>
    <row r="31" spans="1:45" ht="30" customHeight="1" thickTop="1" thickBot="1" x14ac:dyDescent="0.35">
      <c r="A31" s="56" t="s">
        <v>21</v>
      </c>
      <c r="B31" s="57">
        <v>125444.69641010457</v>
      </c>
      <c r="C31" s="58">
        <v>19454.55</v>
      </c>
      <c r="D31" s="59">
        <v>105990.14641010457</v>
      </c>
      <c r="E31" s="60">
        <v>95013.241976625824</v>
      </c>
      <c r="F31" s="58">
        <v>30864.53</v>
      </c>
      <c r="G31" s="61">
        <v>64148.711976625818</v>
      </c>
      <c r="H31" s="57"/>
      <c r="I31" s="58"/>
      <c r="J31" s="59"/>
      <c r="K31" s="60"/>
      <c r="L31" s="58"/>
      <c r="M31" s="61"/>
      <c r="N31" s="57"/>
      <c r="O31" s="58"/>
      <c r="P31" s="59"/>
      <c r="Q31" s="60"/>
      <c r="R31" s="58"/>
      <c r="S31" s="61"/>
      <c r="T31" s="62"/>
      <c r="U31" s="58"/>
      <c r="V31" s="59"/>
      <c r="W31" s="60"/>
      <c r="X31" s="58"/>
      <c r="Y31" s="61"/>
      <c r="Z31" s="57"/>
      <c r="AA31" s="58"/>
      <c r="AB31" s="59"/>
      <c r="AC31" s="60"/>
      <c r="AD31" s="58"/>
      <c r="AE31" s="61"/>
      <c r="AF31" s="57"/>
      <c r="AG31" s="58"/>
      <c r="AH31" s="59"/>
      <c r="AI31" s="60"/>
      <c r="AJ31" s="58"/>
      <c r="AK31" s="61"/>
      <c r="AL31" s="57">
        <f>B31+E31</f>
        <v>220457.93838673038</v>
      </c>
      <c r="AM31" s="63">
        <f>AL31/$AL$31*100</f>
        <v>100</v>
      </c>
      <c r="AN31" s="60">
        <f>C31+F31</f>
        <v>50319.08</v>
      </c>
      <c r="AO31" s="96">
        <f>D31+G31</f>
        <v>170138.8583867304</v>
      </c>
      <c r="AP31" s="95">
        <f>(AL31-(B5+E5))/(B5+E5)*100</f>
        <v>-6.6012113939104582</v>
      </c>
      <c r="AQ31" s="78">
        <f t="shared" ref="AQ31:AR34" si="2">(AN31-(C5+F5))/(C5+F5)*100</f>
        <v>-27.321535866149006</v>
      </c>
      <c r="AR31" s="78">
        <f t="shared" si="2"/>
        <v>1.9991465461290034</v>
      </c>
      <c r="AS31" s="76"/>
    </row>
    <row r="32" spans="1:45" ht="30" customHeight="1" x14ac:dyDescent="0.3">
      <c r="A32" s="65" t="s">
        <v>47</v>
      </c>
      <c r="B32" s="66">
        <f>B33+B37+B42</f>
        <v>38676.848183992566</v>
      </c>
      <c r="C32" s="66">
        <f t="shared" ref="C32:AK32" si="3">C33+C37+C42</f>
        <v>6038.5599999999995</v>
      </c>
      <c r="D32" s="66">
        <f t="shared" si="3"/>
        <v>32638.288183992565</v>
      </c>
      <c r="E32" s="66">
        <f>E33+E37+E42</f>
        <v>43493.543580416583</v>
      </c>
      <c r="F32" s="66">
        <f t="shared" si="3"/>
        <v>5485.29</v>
      </c>
      <c r="G32" s="66">
        <f t="shared" si="3"/>
        <v>38008.253580416582</v>
      </c>
      <c r="H32" s="66">
        <f t="shared" si="3"/>
        <v>0</v>
      </c>
      <c r="I32" s="66">
        <f t="shared" si="3"/>
        <v>0</v>
      </c>
      <c r="J32" s="66">
        <f t="shared" si="3"/>
        <v>0</v>
      </c>
      <c r="K32" s="66">
        <f t="shared" si="3"/>
        <v>0</v>
      </c>
      <c r="L32" s="66">
        <f t="shared" si="3"/>
        <v>0</v>
      </c>
      <c r="M32" s="66">
        <f t="shared" si="3"/>
        <v>0</v>
      </c>
      <c r="N32" s="66">
        <f t="shared" si="3"/>
        <v>0</v>
      </c>
      <c r="O32" s="66">
        <f t="shared" si="3"/>
        <v>0</v>
      </c>
      <c r="P32" s="66">
        <f t="shared" si="3"/>
        <v>0</v>
      </c>
      <c r="Q32" s="66">
        <f t="shared" si="3"/>
        <v>0</v>
      </c>
      <c r="R32" s="66">
        <f t="shared" si="3"/>
        <v>0</v>
      </c>
      <c r="S32" s="66">
        <f t="shared" si="3"/>
        <v>0</v>
      </c>
      <c r="T32" s="66">
        <f t="shared" si="3"/>
        <v>0</v>
      </c>
      <c r="U32" s="66">
        <f t="shared" si="3"/>
        <v>0</v>
      </c>
      <c r="V32" s="66">
        <f t="shared" si="3"/>
        <v>0</v>
      </c>
      <c r="W32" s="66">
        <f t="shared" si="3"/>
        <v>0</v>
      </c>
      <c r="X32" s="66">
        <f t="shared" si="3"/>
        <v>0</v>
      </c>
      <c r="Y32" s="66">
        <f t="shared" si="3"/>
        <v>0</v>
      </c>
      <c r="Z32" s="66">
        <f t="shared" si="3"/>
        <v>0</v>
      </c>
      <c r="AA32" s="66">
        <f t="shared" si="3"/>
        <v>0</v>
      </c>
      <c r="AB32" s="66">
        <f t="shared" si="3"/>
        <v>0</v>
      </c>
      <c r="AC32" s="66">
        <f t="shared" si="3"/>
        <v>0</v>
      </c>
      <c r="AD32" s="66">
        <f t="shared" si="3"/>
        <v>0</v>
      </c>
      <c r="AE32" s="66">
        <f t="shared" si="3"/>
        <v>0</v>
      </c>
      <c r="AF32" s="66">
        <f t="shared" si="3"/>
        <v>0</v>
      </c>
      <c r="AG32" s="66">
        <f t="shared" si="3"/>
        <v>0</v>
      </c>
      <c r="AH32" s="66">
        <f t="shared" si="3"/>
        <v>0</v>
      </c>
      <c r="AI32" s="66">
        <f t="shared" si="3"/>
        <v>0</v>
      </c>
      <c r="AJ32" s="66">
        <f t="shared" si="3"/>
        <v>0</v>
      </c>
      <c r="AK32" s="66">
        <f t="shared" si="3"/>
        <v>0</v>
      </c>
      <c r="AL32" s="66">
        <f>B32+E32</f>
        <v>82170.391764409142</v>
      </c>
      <c r="AM32" s="79">
        <f>AL32/$AL$31*100</f>
        <v>37.27259374995365</v>
      </c>
      <c r="AN32" s="66">
        <f t="shared" ref="AN32:AN50" si="4">C32+F32</f>
        <v>11523.849999999999</v>
      </c>
      <c r="AO32" s="83">
        <f t="shared" ref="AO32:AO50" si="5">D32+G32</f>
        <v>70646.54176440915</v>
      </c>
      <c r="AP32" s="95">
        <f>(AL32-(B6+E6))/(B6+E6)*100</f>
        <v>-27.411085247946847</v>
      </c>
      <c r="AQ32" s="78">
        <f t="shared" si="2"/>
        <v>-64.478148104993664</v>
      </c>
      <c r="AR32" s="78">
        <f t="shared" si="2"/>
        <v>-12.520756622856119</v>
      </c>
    </row>
    <row r="33" spans="1:44" ht="30" customHeight="1" x14ac:dyDescent="0.3">
      <c r="A33" s="67" t="s">
        <v>1</v>
      </c>
      <c r="B33" s="68">
        <v>10588.509452651331</v>
      </c>
      <c r="C33" s="69">
        <v>772.75</v>
      </c>
      <c r="D33" s="70">
        <v>9815.7594526513312</v>
      </c>
      <c r="E33" s="71">
        <v>6711.7865565537822</v>
      </c>
      <c r="F33" s="69">
        <v>552.26</v>
      </c>
      <c r="G33" s="72">
        <v>6159.526556553782</v>
      </c>
      <c r="H33" s="68"/>
      <c r="I33" s="69"/>
      <c r="J33" s="70"/>
      <c r="K33" s="71"/>
      <c r="L33" s="69"/>
      <c r="M33" s="72"/>
      <c r="N33" s="68"/>
      <c r="O33" s="69"/>
      <c r="P33" s="70"/>
      <c r="Q33" s="71"/>
      <c r="R33" s="69"/>
      <c r="S33" s="72"/>
      <c r="T33" s="73"/>
      <c r="U33" s="69"/>
      <c r="V33" s="70"/>
      <c r="W33" s="71"/>
      <c r="X33" s="69"/>
      <c r="Y33" s="72"/>
      <c r="Z33" s="68"/>
      <c r="AA33" s="69"/>
      <c r="AB33" s="70"/>
      <c r="AC33" s="71"/>
      <c r="AD33" s="69"/>
      <c r="AE33" s="72"/>
      <c r="AF33" s="68"/>
      <c r="AG33" s="69"/>
      <c r="AH33" s="70"/>
      <c r="AI33" s="71"/>
      <c r="AJ33" s="69"/>
      <c r="AK33" s="72"/>
      <c r="AL33" s="68">
        <f t="shared" ref="AL33:AL50" si="6">B33+E33</f>
        <v>17300.296009205114</v>
      </c>
      <c r="AM33" s="80">
        <f t="shared" ref="AM33:AM50" si="7">AL33/$AL$31*100</f>
        <v>7.8474361757192401</v>
      </c>
      <c r="AN33" s="71">
        <f t="shared" si="4"/>
        <v>1325.01</v>
      </c>
      <c r="AO33" s="75">
        <f t="shared" si="5"/>
        <v>15975.286009205112</v>
      </c>
      <c r="AP33" s="95">
        <f>(AL33-(B7+E7))/(B7+E7)*100</f>
        <v>-40.615720243066029</v>
      </c>
      <c r="AQ33" s="78">
        <f t="shared" si="2"/>
        <v>-77.613801283015178</v>
      </c>
      <c r="AR33" s="78">
        <f t="shared" si="2"/>
        <v>-31.182291686462065</v>
      </c>
    </row>
    <row r="34" spans="1:44" ht="30" customHeight="1" x14ac:dyDescent="0.3">
      <c r="A34" s="67" t="s">
        <v>48</v>
      </c>
      <c r="B34" s="68">
        <f>B31-B32</f>
        <v>86767.848226112008</v>
      </c>
      <c r="C34" s="68">
        <f t="shared" ref="C34:AK34" si="8">C31-C32</f>
        <v>13415.99</v>
      </c>
      <c r="D34" s="68">
        <f t="shared" si="8"/>
        <v>73351.858226112003</v>
      </c>
      <c r="E34" s="68">
        <f t="shared" si="8"/>
        <v>51519.698396209242</v>
      </c>
      <c r="F34" s="68">
        <f t="shared" si="8"/>
        <v>25379.239999999998</v>
      </c>
      <c r="G34" s="68">
        <f t="shared" si="8"/>
        <v>26140.458396209237</v>
      </c>
      <c r="H34" s="68">
        <f t="shared" si="8"/>
        <v>0</v>
      </c>
      <c r="I34" s="68">
        <f t="shared" si="8"/>
        <v>0</v>
      </c>
      <c r="J34" s="68">
        <f t="shared" si="8"/>
        <v>0</v>
      </c>
      <c r="K34" s="68">
        <f t="shared" si="8"/>
        <v>0</v>
      </c>
      <c r="L34" s="68">
        <f t="shared" si="8"/>
        <v>0</v>
      </c>
      <c r="M34" s="68">
        <f t="shared" si="8"/>
        <v>0</v>
      </c>
      <c r="N34" s="68">
        <f t="shared" si="8"/>
        <v>0</v>
      </c>
      <c r="O34" s="68">
        <f t="shared" si="8"/>
        <v>0</v>
      </c>
      <c r="P34" s="68">
        <f t="shared" si="8"/>
        <v>0</v>
      </c>
      <c r="Q34" s="68">
        <f t="shared" si="8"/>
        <v>0</v>
      </c>
      <c r="R34" s="68">
        <f t="shared" si="8"/>
        <v>0</v>
      </c>
      <c r="S34" s="68">
        <f t="shared" si="8"/>
        <v>0</v>
      </c>
      <c r="T34" s="68">
        <f t="shared" si="8"/>
        <v>0</v>
      </c>
      <c r="U34" s="68">
        <f t="shared" si="8"/>
        <v>0</v>
      </c>
      <c r="V34" s="68">
        <f t="shared" si="8"/>
        <v>0</v>
      </c>
      <c r="W34" s="68">
        <f t="shared" si="8"/>
        <v>0</v>
      </c>
      <c r="X34" s="68">
        <f t="shared" si="8"/>
        <v>0</v>
      </c>
      <c r="Y34" s="68">
        <f t="shared" si="8"/>
        <v>0</v>
      </c>
      <c r="Z34" s="68">
        <f t="shared" si="8"/>
        <v>0</v>
      </c>
      <c r="AA34" s="68">
        <f t="shared" si="8"/>
        <v>0</v>
      </c>
      <c r="AB34" s="68">
        <f t="shared" si="8"/>
        <v>0</v>
      </c>
      <c r="AC34" s="68">
        <f t="shared" si="8"/>
        <v>0</v>
      </c>
      <c r="AD34" s="68">
        <f t="shared" si="8"/>
        <v>0</v>
      </c>
      <c r="AE34" s="68">
        <f t="shared" si="8"/>
        <v>0</v>
      </c>
      <c r="AF34" s="68">
        <f t="shared" si="8"/>
        <v>0</v>
      </c>
      <c r="AG34" s="68">
        <f t="shared" si="8"/>
        <v>0</v>
      </c>
      <c r="AH34" s="68">
        <f t="shared" si="8"/>
        <v>0</v>
      </c>
      <c r="AI34" s="68">
        <f t="shared" si="8"/>
        <v>0</v>
      </c>
      <c r="AJ34" s="68">
        <f t="shared" si="8"/>
        <v>0</v>
      </c>
      <c r="AK34" s="68">
        <f t="shared" si="8"/>
        <v>0</v>
      </c>
      <c r="AL34" s="68">
        <f t="shared" si="6"/>
        <v>138287.54662232124</v>
      </c>
      <c r="AM34" s="80">
        <f t="shared" si="7"/>
        <v>62.72740625004635</v>
      </c>
      <c r="AN34" s="68">
        <f t="shared" si="4"/>
        <v>38795.229999999996</v>
      </c>
      <c r="AO34" s="84">
        <f t="shared" si="5"/>
        <v>99492.316622321232</v>
      </c>
      <c r="AP34" s="95">
        <f>(AL34-(B8+E8))/(B8+E8)*100</f>
        <v>12.57556291722226</v>
      </c>
      <c r="AQ34" s="78">
        <f t="shared" si="2"/>
        <v>5.4401007565985644</v>
      </c>
      <c r="AR34" s="78">
        <f t="shared" si="2"/>
        <v>15.626710777626499</v>
      </c>
    </row>
    <row r="35" spans="1:44" ht="30" customHeight="1" x14ac:dyDescent="0.3">
      <c r="A35" s="29" t="s">
        <v>2</v>
      </c>
      <c r="B35" s="36">
        <v>3926.1802891483753</v>
      </c>
      <c r="C35" s="3">
        <v>1608.24</v>
      </c>
      <c r="D35" s="37">
        <v>2317.9402891483755</v>
      </c>
      <c r="E35" s="6">
        <v>8984.7955113433854</v>
      </c>
      <c r="F35" s="3">
        <v>536.4</v>
      </c>
      <c r="G35" s="4">
        <v>8448.395511343384</v>
      </c>
      <c r="H35" s="36"/>
      <c r="I35" s="3"/>
      <c r="J35" s="37"/>
      <c r="K35" s="6"/>
      <c r="L35" s="3"/>
      <c r="M35" s="4"/>
      <c r="N35" s="36"/>
      <c r="O35" s="3"/>
      <c r="P35" s="37"/>
      <c r="Q35" s="6"/>
      <c r="R35" s="3"/>
      <c r="S35" s="4"/>
      <c r="T35" s="45"/>
      <c r="U35" s="3"/>
      <c r="V35" s="37"/>
      <c r="W35" s="6"/>
      <c r="X35" s="3"/>
      <c r="Y35" s="4"/>
      <c r="Z35" s="36"/>
      <c r="AA35" s="3"/>
      <c r="AB35" s="37"/>
      <c r="AC35" s="6"/>
      <c r="AD35" s="3"/>
      <c r="AE35" s="4"/>
      <c r="AF35" s="36"/>
      <c r="AG35" s="3"/>
      <c r="AH35" s="37"/>
      <c r="AI35" s="6"/>
      <c r="AJ35" s="3"/>
      <c r="AK35" s="4"/>
      <c r="AL35" s="36">
        <f t="shared" si="6"/>
        <v>12910.97580049176</v>
      </c>
      <c r="AM35" s="81">
        <f t="shared" si="7"/>
        <v>5.8564349712112191</v>
      </c>
      <c r="AN35" s="6">
        <f t="shared" si="4"/>
        <v>2144.64</v>
      </c>
      <c r="AO35" s="25">
        <f t="shared" si="5"/>
        <v>10766.335800491759</v>
      </c>
    </row>
    <row r="36" spans="1:44" ht="30" customHeight="1" x14ac:dyDescent="0.3">
      <c r="A36" s="29" t="s">
        <v>3</v>
      </c>
      <c r="B36" s="36">
        <v>4144.5275285295756</v>
      </c>
      <c r="C36" s="3">
        <v>1075.03</v>
      </c>
      <c r="D36" s="37">
        <v>3069.497528529575</v>
      </c>
      <c r="E36" s="6">
        <v>1490.1814068725048</v>
      </c>
      <c r="F36" s="3">
        <v>232.04</v>
      </c>
      <c r="G36" s="4">
        <v>1258.1414068725048</v>
      </c>
      <c r="H36" s="36"/>
      <c r="I36" s="3"/>
      <c r="J36" s="37"/>
      <c r="K36" s="6"/>
      <c r="L36" s="3"/>
      <c r="M36" s="4"/>
      <c r="N36" s="36"/>
      <c r="O36" s="3"/>
      <c r="P36" s="37"/>
      <c r="Q36" s="6"/>
      <c r="R36" s="3"/>
      <c r="S36" s="4"/>
      <c r="T36" s="45"/>
      <c r="U36" s="3"/>
      <c r="V36" s="37"/>
      <c r="W36" s="6"/>
      <c r="X36" s="3"/>
      <c r="Y36" s="4"/>
      <c r="Z36" s="36"/>
      <c r="AA36" s="3"/>
      <c r="AB36" s="37"/>
      <c r="AC36" s="6"/>
      <c r="AD36" s="3"/>
      <c r="AE36" s="4"/>
      <c r="AF36" s="36"/>
      <c r="AG36" s="3"/>
      <c r="AH36" s="37"/>
      <c r="AI36" s="6"/>
      <c r="AJ36" s="3"/>
      <c r="AK36" s="4"/>
      <c r="AL36" s="36">
        <f t="shared" si="6"/>
        <v>5634.7089354020809</v>
      </c>
      <c r="AM36" s="81">
        <f t="shared" si="7"/>
        <v>2.5559111078674772</v>
      </c>
      <c r="AN36" s="6">
        <f t="shared" si="4"/>
        <v>1307.07</v>
      </c>
      <c r="AO36" s="25">
        <f t="shared" si="5"/>
        <v>4327.6389354020794</v>
      </c>
    </row>
    <row r="37" spans="1:44" ht="30" customHeight="1" x14ac:dyDescent="0.3">
      <c r="A37" s="28" t="s">
        <v>4</v>
      </c>
      <c r="B37" s="36">
        <v>8520.9323483461649</v>
      </c>
      <c r="C37" s="3">
        <v>977.44</v>
      </c>
      <c r="D37" s="37">
        <v>7543.4923483461653</v>
      </c>
      <c r="E37" s="6">
        <v>2820.7356841474366</v>
      </c>
      <c r="F37" s="3">
        <v>1063.8499999999999</v>
      </c>
      <c r="G37" s="4">
        <v>1756.8856841474367</v>
      </c>
      <c r="H37" s="36"/>
      <c r="I37" s="3"/>
      <c r="J37" s="37"/>
      <c r="K37" s="6"/>
      <c r="L37" s="3"/>
      <c r="M37" s="4"/>
      <c r="N37" s="36"/>
      <c r="O37" s="3"/>
      <c r="P37" s="37"/>
      <c r="Q37" s="6"/>
      <c r="R37" s="3"/>
      <c r="S37" s="4"/>
      <c r="T37" s="45"/>
      <c r="U37" s="3"/>
      <c r="V37" s="37"/>
      <c r="W37" s="6"/>
      <c r="X37" s="3"/>
      <c r="Y37" s="4"/>
      <c r="Z37" s="36"/>
      <c r="AA37" s="3"/>
      <c r="AB37" s="37"/>
      <c r="AC37" s="6"/>
      <c r="AD37" s="3"/>
      <c r="AE37" s="4"/>
      <c r="AF37" s="36"/>
      <c r="AG37" s="3"/>
      <c r="AH37" s="37"/>
      <c r="AI37" s="6"/>
      <c r="AJ37" s="3"/>
      <c r="AK37" s="4"/>
      <c r="AL37" s="36">
        <f t="shared" si="6"/>
        <v>11341.668032493602</v>
      </c>
      <c r="AM37" s="81">
        <f t="shared" si="7"/>
        <v>5.1445949805617301</v>
      </c>
      <c r="AN37" s="6">
        <f t="shared" si="4"/>
        <v>2041.29</v>
      </c>
      <c r="AO37" s="25">
        <f t="shared" si="5"/>
        <v>9300.3780324936015</v>
      </c>
    </row>
    <row r="38" spans="1:44" ht="30" customHeight="1" x14ac:dyDescent="0.3">
      <c r="A38" s="29" t="s">
        <v>5</v>
      </c>
      <c r="B38" s="36">
        <v>197.03316882079881</v>
      </c>
      <c r="C38" s="3">
        <v>24.14</v>
      </c>
      <c r="D38" s="37">
        <v>172.89316882079882</v>
      </c>
      <c r="E38" s="6">
        <v>1016.6671665631646</v>
      </c>
      <c r="F38" s="3">
        <v>137.97999999999999</v>
      </c>
      <c r="G38" s="4">
        <v>878.68716656316462</v>
      </c>
      <c r="H38" s="36"/>
      <c r="I38" s="3"/>
      <c r="J38" s="37"/>
      <c r="K38" s="6"/>
      <c r="L38" s="3"/>
      <c r="M38" s="4"/>
      <c r="N38" s="36"/>
      <c r="O38" s="3"/>
      <c r="P38" s="37"/>
      <c r="Q38" s="6"/>
      <c r="R38" s="3"/>
      <c r="S38" s="4"/>
      <c r="T38" s="45"/>
      <c r="U38" s="3"/>
      <c r="V38" s="37"/>
      <c r="W38" s="6"/>
      <c r="X38" s="3"/>
      <c r="Y38" s="4"/>
      <c r="Z38" s="36"/>
      <c r="AA38" s="3"/>
      <c r="AB38" s="37"/>
      <c r="AC38" s="6"/>
      <c r="AD38" s="3"/>
      <c r="AE38" s="4"/>
      <c r="AF38" s="36"/>
      <c r="AG38" s="3"/>
      <c r="AH38" s="37"/>
      <c r="AI38" s="6"/>
      <c r="AJ38" s="3"/>
      <c r="AK38" s="4"/>
      <c r="AL38" s="36">
        <f t="shared" si="6"/>
        <v>1213.7003353839634</v>
      </c>
      <c r="AM38" s="81">
        <f t="shared" si="7"/>
        <v>0.55053600893920784</v>
      </c>
      <c r="AN38" s="6">
        <f t="shared" si="4"/>
        <v>162.12</v>
      </c>
      <c r="AO38" s="25">
        <f t="shared" si="5"/>
        <v>1051.5803353839635</v>
      </c>
    </row>
    <row r="39" spans="1:44" ht="30" customHeight="1" x14ac:dyDescent="0.3">
      <c r="A39" s="29" t="s">
        <v>6</v>
      </c>
      <c r="B39" s="36">
        <v>418.60509946681123</v>
      </c>
      <c r="C39" s="3">
        <v>120.21</v>
      </c>
      <c r="D39" s="37">
        <v>298.39509946681125</v>
      </c>
      <c r="E39" s="6">
        <v>661.11421508467868</v>
      </c>
      <c r="F39" s="3">
        <v>585.79</v>
      </c>
      <c r="G39" s="4">
        <v>75.324215084678656</v>
      </c>
      <c r="H39" s="36"/>
      <c r="I39" s="3"/>
      <c r="J39" s="37"/>
      <c r="K39" s="6"/>
      <c r="L39" s="3"/>
      <c r="M39" s="4"/>
      <c r="N39" s="36"/>
      <c r="O39" s="3"/>
      <c r="P39" s="37"/>
      <c r="Q39" s="6"/>
      <c r="R39" s="3"/>
      <c r="S39" s="4"/>
      <c r="T39" s="45"/>
      <c r="U39" s="3"/>
      <c r="V39" s="37"/>
      <c r="W39" s="6"/>
      <c r="X39" s="3"/>
      <c r="Y39" s="4"/>
      <c r="Z39" s="36"/>
      <c r="AA39" s="3"/>
      <c r="AB39" s="37"/>
      <c r="AC39" s="6"/>
      <c r="AD39" s="3"/>
      <c r="AE39" s="4"/>
      <c r="AF39" s="36"/>
      <c r="AG39" s="3"/>
      <c r="AH39" s="37"/>
      <c r="AI39" s="6"/>
      <c r="AJ39" s="3"/>
      <c r="AK39" s="4"/>
      <c r="AL39" s="36">
        <f t="shared" si="6"/>
        <v>1079.7193145514898</v>
      </c>
      <c r="AM39" s="81">
        <f t="shared" si="7"/>
        <v>0.48976204824043629</v>
      </c>
      <c r="AN39" s="6">
        <f t="shared" si="4"/>
        <v>706</v>
      </c>
      <c r="AO39" s="25">
        <f t="shared" si="5"/>
        <v>373.7193145514899</v>
      </c>
    </row>
    <row r="40" spans="1:44" ht="30" customHeight="1" x14ac:dyDescent="0.3">
      <c r="A40" s="29" t="s">
        <v>7</v>
      </c>
      <c r="B40" s="36">
        <v>1598.0541830616787</v>
      </c>
      <c r="C40" s="3">
        <v>375.83</v>
      </c>
      <c r="D40" s="37">
        <v>1222.2241830616786</v>
      </c>
      <c r="E40" s="6">
        <v>2163.5465546587639</v>
      </c>
      <c r="F40" s="3">
        <v>274.56</v>
      </c>
      <c r="G40" s="4">
        <v>1888.9865546587637</v>
      </c>
      <c r="H40" s="36"/>
      <c r="I40" s="3"/>
      <c r="J40" s="37"/>
      <c r="K40" s="6"/>
      <c r="L40" s="3"/>
      <c r="M40" s="4"/>
      <c r="N40" s="36"/>
      <c r="O40" s="3"/>
      <c r="P40" s="37"/>
      <c r="Q40" s="6"/>
      <c r="R40" s="3"/>
      <c r="S40" s="4"/>
      <c r="T40" s="45"/>
      <c r="U40" s="3"/>
      <c r="V40" s="37"/>
      <c r="W40" s="6"/>
      <c r="X40" s="3"/>
      <c r="Y40" s="4"/>
      <c r="Z40" s="36"/>
      <c r="AA40" s="3"/>
      <c r="AB40" s="37"/>
      <c r="AC40" s="6"/>
      <c r="AD40" s="3"/>
      <c r="AE40" s="4"/>
      <c r="AF40" s="36"/>
      <c r="AG40" s="3"/>
      <c r="AH40" s="37"/>
      <c r="AI40" s="6"/>
      <c r="AJ40" s="3"/>
      <c r="AK40" s="4"/>
      <c r="AL40" s="36">
        <f t="shared" si="6"/>
        <v>3761.6007377204423</v>
      </c>
      <c r="AM40" s="81">
        <f t="shared" si="7"/>
        <v>1.7062668576360314</v>
      </c>
      <c r="AN40" s="6">
        <f t="shared" si="4"/>
        <v>650.39</v>
      </c>
      <c r="AO40" s="25">
        <f t="shared" si="5"/>
        <v>3111.210737720442</v>
      </c>
    </row>
    <row r="41" spans="1:44" ht="30" customHeight="1" x14ac:dyDescent="0.3">
      <c r="A41" s="29" t="s">
        <v>8</v>
      </c>
      <c r="B41" s="36">
        <v>3495.47</v>
      </c>
      <c r="C41" s="3">
        <v>62.74</v>
      </c>
      <c r="D41" s="37">
        <v>3432.73</v>
      </c>
      <c r="E41" s="6">
        <v>842.5790265642496</v>
      </c>
      <c r="F41" s="3">
        <v>295.60000000000002</v>
      </c>
      <c r="G41" s="4">
        <v>546.97902656424969</v>
      </c>
      <c r="H41" s="36"/>
      <c r="I41" s="3"/>
      <c r="J41" s="37"/>
      <c r="K41" s="6"/>
      <c r="L41" s="3"/>
      <c r="M41" s="4"/>
      <c r="N41" s="36"/>
      <c r="O41" s="3"/>
      <c r="P41" s="37"/>
      <c r="Q41" s="6"/>
      <c r="R41" s="3"/>
      <c r="S41" s="4"/>
      <c r="T41" s="45"/>
      <c r="U41" s="3"/>
      <c r="V41" s="37"/>
      <c r="W41" s="6"/>
      <c r="X41" s="3"/>
      <c r="Y41" s="4"/>
      <c r="Z41" s="36"/>
      <c r="AA41" s="3"/>
      <c r="AB41" s="37"/>
      <c r="AC41" s="6"/>
      <c r="AD41" s="3"/>
      <c r="AE41" s="4"/>
      <c r="AF41" s="36"/>
      <c r="AG41" s="3"/>
      <c r="AH41" s="37"/>
      <c r="AI41" s="6"/>
      <c r="AJ41" s="3"/>
      <c r="AK41" s="4"/>
      <c r="AL41" s="36">
        <f t="shared" si="6"/>
        <v>4338.0490265642493</v>
      </c>
      <c r="AM41" s="81">
        <f t="shared" si="7"/>
        <v>1.9677445313647008</v>
      </c>
      <c r="AN41" s="6">
        <f t="shared" si="4"/>
        <v>358.34000000000003</v>
      </c>
      <c r="AO41" s="25">
        <f t="shared" si="5"/>
        <v>3979.7090265642496</v>
      </c>
    </row>
    <row r="42" spans="1:44" ht="30" customHeight="1" x14ac:dyDescent="0.3">
      <c r="A42" s="28" t="s">
        <v>9</v>
      </c>
      <c r="B42" s="36">
        <v>19567.406382995068</v>
      </c>
      <c r="C42" s="3">
        <v>4288.37</v>
      </c>
      <c r="D42" s="37">
        <v>15279.036382995069</v>
      </c>
      <c r="E42" s="6">
        <v>33961.021339715364</v>
      </c>
      <c r="F42" s="3">
        <v>3869.18</v>
      </c>
      <c r="G42" s="4">
        <v>30091.841339715364</v>
      </c>
      <c r="H42" s="36"/>
      <c r="I42" s="3"/>
      <c r="J42" s="37"/>
      <c r="K42" s="6"/>
      <c r="L42" s="3"/>
      <c r="M42" s="4"/>
      <c r="N42" s="36"/>
      <c r="O42" s="3"/>
      <c r="P42" s="37"/>
      <c r="Q42" s="6"/>
      <c r="R42" s="3"/>
      <c r="S42" s="4"/>
      <c r="T42" s="45"/>
      <c r="U42" s="3"/>
      <c r="V42" s="37"/>
      <c r="W42" s="6"/>
      <c r="X42" s="3"/>
      <c r="Y42" s="4"/>
      <c r="Z42" s="36"/>
      <c r="AA42" s="3"/>
      <c r="AB42" s="37"/>
      <c r="AC42" s="6"/>
      <c r="AD42" s="3"/>
      <c r="AE42" s="4"/>
      <c r="AF42" s="36"/>
      <c r="AG42" s="3"/>
      <c r="AH42" s="37"/>
      <c r="AI42" s="6"/>
      <c r="AJ42" s="3"/>
      <c r="AK42" s="4"/>
      <c r="AL42" s="36">
        <f t="shared" si="6"/>
        <v>53528.427722710432</v>
      </c>
      <c r="AM42" s="81">
        <f t="shared" si="7"/>
        <v>24.280562593672688</v>
      </c>
      <c r="AN42" s="6">
        <f t="shared" si="4"/>
        <v>8157.5499999999993</v>
      </c>
      <c r="AO42" s="25">
        <f t="shared" si="5"/>
        <v>45370.877722710429</v>
      </c>
    </row>
    <row r="43" spans="1:44" ht="30" customHeight="1" x14ac:dyDescent="0.3">
      <c r="A43" s="29" t="s">
        <v>10</v>
      </c>
      <c r="B43" s="36">
        <v>42989.168408791164</v>
      </c>
      <c r="C43" s="3">
        <v>919.99</v>
      </c>
      <c r="D43" s="37">
        <v>42069.178408791166</v>
      </c>
      <c r="E43" s="6">
        <v>4813.6882329466653</v>
      </c>
      <c r="F43" s="3">
        <v>2698.87</v>
      </c>
      <c r="G43" s="4">
        <v>2114.8182329466654</v>
      </c>
      <c r="H43" s="36"/>
      <c r="I43" s="3"/>
      <c r="J43" s="37"/>
      <c r="K43" s="6"/>
      <c r="L43" s="3"/>
      <c r="M43" s="4"/>
      <c r="N43" s="36"/>
      <c r="O43" s="3"/>
      <c r="P43" s="37"/>
      <c r="Q43" s="6"/>
      <c r="R43" s="3"/>
      <c r="S43" s="4"/>
      <c r="T43" s="45"/>
      <c r="U43" s="3"/>
      <c r="V43" s="37"/>
      <c r="W43" s="6"/>
      <c r="X43" s="3"/>
      <c r="Y43" s="4"/>
      <c r="Z43" s="36"/>
      <c r="AA43" s="3"/>
      <c r="AB43" s="37"/>
      <c r="AC43" s="6"/>
      <c r="AD43" s="3"/>
      <c r="AE43" s="4"/>
      <c r="AF43" s="36"/>
      <c r="AG43" s="3"/>
      <c r="AH43" s="37"/>
      <c r="AI43" s="6"/>
      <c r="AJ43" s="3"/>
      <c r="AK43" s="4"/>
      <c r="AL43" s="36">
        <f t="shared" si="6"/>
        <v>47802.856641737832</v>
      </c>
      <c r="AM43" s="81">
        <f t="shared" si="7"/>
        <v>21.683436301523148</v>
      </c>
      <c r="AN43" s="6">
        <f t="shared" si="4"/>
        <v>3618.8599999999997</v>
      </c>
      <c r="AO43" s="25">
        <f t="shared" si="5"/>
        <v>44183.996641737831</v>
      </c>
    </row>
    <row r="44" spans="1:44" ht="30" customHeight="1" x14ac:dyDescent="0.3">
      <c r="A44" s="29" t="s">
        <v>11</v>
      </c>
      <c r="B44" s="36">
        <v>4855.664781767794</v>
      </c>
      <c r="C44" s="3">
        <v>747.04</v>
      </c>
      <c r="D44" s="37">
        <v>4108.624781767794</v>
      </c>
      <c r="E44" s="6">
        <v>2177.2469392582348</v>
      </c>
      <c r="F44" s="3">
        <v>1222.93</v>
      </c>
      <c r="G44" s="4">
        <v>954.31693925823481</v>
      </c>
      <c r="H44" s="36"/>
      <c r="I44" s="3"/>
      <c r="J44" s="37"/>
      <c r="K44" s="6"/>
      <c r="L44" s="3"/>
      <c r="M44" s="4"/>
      <c r="N44" s="36"/>
      <c r="O44" s="3"/>
      <c r="P44" s="37"/>
      <c r="Q44" s="6"/>
      <c r="R44" s="3"/>
      <c r="S44" s="4"/>
      <c r="T44" s="45"/>
      <c r="U44" s="3"/>
      <c r="V44" s="37"/>
      <c r="W44" s="6"/>
      <c r="X44" s="3"/>
      <c r="Y44" s="4"/>
      <c r="Z44" s="36"/>
      <c r="AA44" s="3"/>
      <c r="AB44" s="37"/>
      <c r="AC44" s="6"/>
      <c r="AD44" s="3"/>
      <c r="AE44" s="4"/>
      <c r="AF44" s="36"/>
      <c r="AG44" s="3"/>
      <c r="AH44" s="37"/>
      <c r="AI44" s="6"/>
      <c r="AJ44" s="3"/>
      <c r="AK44" s="4"/>
      <c r="AL44" s="36">
        <f t="shared" si="6"/>
        <v>7032.9117210260283</v>
      </c>
      <c r="AM44" s="81">
        <f t="shared" si="7"/>
        <v>3.1901376618558395</v>
      </c>
      <c r="AN44" s="6">
        <f t="shared" si="4"/>
        <v>1969.97</v>
      </c>
      <c r="AO44" s="25">
        <f t="shared" si="5"/>
        <v>5062.941721026029</v>
      </c>
    </row>
    <row r="45" spans="1:44" ht="30" customHeight="1" x14ac:dyDescent="0.3">
      <c r="A45" s="29" t="s">
        <v>12</v>
      </c>
      <c r="B45" s="36">
        <v>4259.5819983140982</v>
      </c>
      <c r="C45" s="3">
        <v>2095.59</v>
      </c>
      <c r="D45" s="37">
        <v>2163.991998314099</v>
      </c>
      <c r="E45" s="6">
        <v>5118.9121627184768</v>
      </c>
      <c r="F45" s="3">
        <v>846.21</v>
      </c>
      <c r="G45" s="4">
        <v>4272.7021627184768</v>
      </c>
      <c r="H45" s="36"/>
      <c r="I45" s="3"/>
      <c r="J45" s="37"/>
      <c r="K45" s="6"/>
      <c r="L45" s="3"/>
      <c r="M45" s="4"/>
      <c r="N45" s="36"/>
      <c r="O45" s="3"/>
      <c r="P45" s="37"/>
      <c r="Q45" s="6"/>
      <c r="R45" s="3"/>
      <c r="S45" s="4"/>
      <c r="T45" s="45"/>
      <c r="U45" s="3"/>
      <c r="V45" s="37"/>
      <c r="W45" s="6"/>
      <c r="X45" s="3"/>
      <c r="Y45" s="4"/>
      <c r="Z45" s="36"/>
      <c r="AA45" s="3"/>
      <c r="AB45" s="37"/>
      <c r="AC45" s="6"/>
      <c r="AD45" s="3"/>
      <c r="AE45" s="4"/>
      <c r="AF45" s="36"/>
      <c r="AG45" s="3"/>
      <c r="AH45" s="37"/>
      <c r="AI45" s="6"/>
      <c r="AJ45" s="3"/>
      <c r="AK45" s="4"/>
      <c r="AL45" s="36">
        <f t="shared" si="6"/>
        <v>9378.494161032575</v>
      </c>
      <c r="AM45" s="81">
        <f t="shared" si="7"/>
        <v>4.254096826661188</v>
      </c>
      <c r="AN45" s="6">
        <f t="shared" si="4"/>
        <v>2941.8</v>
      </c>
      <c r="AO45" s="25">
        <f t="shared" si="5"/>
        <v>6436.6941610325757</v>
      </c>
    </row>
    <row r="46" spans="1:44" ht="30" customHeight="1" x14ac:dyDescent="0.3">
      <c r="A46" s="29" t="s">
        <v>13</v>
      </c>
      <c r="B46" s="36">
        <v>3475.7852886140504</v>
      </c>
      <c r="C46" s="3">
        <v>595.47</v>
      </c>
      <c r="D46" s="37">
        <v>2880.3152886140506</v>
      </c>
      <c r="E46" s="6">
        <v>2347.0013572292019</v>
      </c>
      <c r="F46" s="3">
        <v>1003.51</v>
      </c>
      <c r="G46" s="4">
        <v>1343.4913572292019</v>
      </c>
      <c r="H46" s="36"/>
      <c r="I46" s="3"/>
      <c r="J46" s="37"/>
      <c r="K46" s="6"/>
      <c r="L46" s="3"/>
      <c r="M46" s="4"/>
      <c r="N46" s="36"/>
      <c r="O46" s="3"/>
      <c r="P46" s="37"/>
      <c r="Q46" s="6"/>
      <c r="R46" s="3"/>
      <c r="S46" s="4"/>
      <c r="T46" s="45"/>
      <c r="U46" s="3"/>
      <c r="V46" s="37"/>
      <c r="W46" s="6"/>
      <c r="X46" s="3"/>
      <c r="Y46" s="4"/>
      <c r="Z46" s="36"/>
      <c r="AA46" s="3"/>
      <c r="AB46" s="37"/>
      <c r="AC46" s="6"/>
      <c r="AD46" s="3"/>
      <c r="AE46" s="4"/>
      <c r="AF46" s="36"/>
      <c r="AG46" s="3"/>
      <c r="AH46" s="37"/>
      <c r="AI46" s="6"/>
      <c r="AJ46" s="3"/>
      <c r="AK46" s="4"/>
      <c r="AL46" s="36">
        <f t="shared" si="6"/>
        <v>5822.7866458432527</v>
      </c>
      <c r="AM46" s="81">
        <f t="shared" si="7"/>
        <v>2.641223395470949</v>
      </c>
      <c r="AN46" s="6">
        <f t="shared" si="4"/>
        <v>1598.98</v>
      </c>
      <c r="AO46" s="25">
        <f t="shared" si="5"/>
        <v>4223.8066458432522</v>
      </c>
    </row>
    <row r="47" spans="1:44" ht="30" customHeight="1" x14ac:dyDescent="0.3">
      <c r="A47" s="29" t="s">
        <v>14</v>
      </c>
      <c r="B47" s="36">
        <v>5608.3720208607647</v>
      </c>
      <c r="C47" s="3">
        <v>1352.53</v>
      </c>
      <c r="D47" s="37">
        <v>4255.8420208607649</v>
      </c>
      <c r="E47" s="6">
        <v>3296.7001544627437</v>
      </c>
      <c r="F47" s="3">
        <v>1538.78</v>
      </c>
      <c r="G47" s="4">
        <v>1757.9201544627438</v>
      </c>
      <c r="H47" s="36"/>
      <c r="I47" s="3"/>
      <c r="J47" s="37"/>
      <c r="K47" s="6"/>
      <c r="L47" s="3"/>
      <c r="M47" s="4"/>
      <c r="N47" s="36"/>
      <c r="O47" s="3"/>
      <c r="P47" s="37"/>
      <c r="Q47" s="6"/>
      <c r="R47" s="3"/>
      <c r="S47" s="4"/>
      <c r="T47" s="45"/>
      <c r="U47" s="3"/>
      <c r="V47" s="37"/>
      <c r="W47" s="6"/>
      <c r="X47" s="3"/>
      <c r="Y47" s="4"/>
      <c r="Z47" s="36"/>
      <c r="AA47" s="3"/>
      <c r="AB47" s="37"/>
      <c r="AC47" s="6"/>
      <c r="AD47" s="3"/>
      <c r="AE47" s="4"/>
      <c r="AF47" s="36"/>
      <c r="AG47" s="3"/>
      <c r="AH47" s="37"/>
      <c r="AI47" s="6"/>
      <c r="AJ47" s="3"/>
      <c r="AK47" s="4"/>
      <c r="AL47" s="36">
        <f t="shared" si="6"/>
        <v>8905.0721753235084</v>
      </c>
      <c r="AM47" s="81">
        <f t="shared" si="7"/>
        <v>4.0393520144881814</v>
      </c>
      <c r="AN47" s="6">
        <f t="shared" si="4"/>
        <v>2891.31</v>
      </c>
      <c r="AO47" s="25">
        <f t="shared" si="5"/>
        <v>6013.7621753235089</v>
      </c>
    </row>
    <row r="48" spans="1:44" ht="30" customHeight="1" x14ac:dyDescent="0.3">
      <c r="A48" s="29" t="s">
        <v>15</v>
      </c>
      <c r="B48" s="36">
        <v>6060.6669474909768</v>
      </c>
      <c r="C48" s="3">
        <v>2150.5500000000002</v>
      </c>
      <c r="D48" s="37">
        <v>3910.1169474909771</v>
      </c>
      <c r="E48" s="6">
        <v>2208.7618655339202</v>
      </c>
      <c r="F48" s="3">
        <v>1180.53</v>
      </c>
      <c r="G48" s="4">
        <v>1028.2318655339202</v>
      </c>
      <c r="H48" s="36"/>
      <c r="I48" s="3"/>
      <c r="J48" s="37"/>
      <c r="K48" s="6"/>
      <c r="L48" s="3"/>
      <c r="M48" s="4"/>
      <c r="N48" s="36"/>
      <c r="O48" s="3"/>
      <c r="P48" s="37"/>
      <c r="Q48" s="6"/>
      <c r="R48" s="3"/>
      <c r="S48" s="4"/>
      <c r="T48" s="45"/>
      <c r="U48" s="3"/>
      <c r="V48" s="37"/>
      <c r="W48" s="6"/>
      <c r="X48" s="3"/>
      <c r="Y48" s="4"/>
      <c r="Z48" s="36"/>
      <c r="AA48" s="3"/>
      <c r="AB48" s="37"/>
      <c r="AC48" s="6"/>
      <c r="AD48" s="3"/>
      <c r="AE48" s="4"/>
      <c r="AF48" s="36"/>
      <c r="AG48" s="3"/>
      <c r="AH48" s="37"/>
      <c r="AI48" s="6"/>
      <c r="AJ48" s="3"/>
      <c r="AK48" s="4"/>
      <c r="AL48" s="36">
        <f t="shared" si="6"/>
        <v>8269.428813024897</v>
      </c>
      <c r="AM48" s="81">
        <f t="shared" si="7"/>
        <v>3.7510233804865534</v>
      </c>
      <c r="AN48" s="6">
        <f t="shared" si="4"/>
        <v>3331.08</v>
      </c>
      <c r="AO48" s="25">
        <f t="shared" si="5"/>
        <v>4938.348813024897</v>
      </c>
    </row>
    <row r="49" spans="1:41" ht="30" customHeight="1" x14ac:dyDescent="0.3">
      <c r="A49" s="29" t="s">
        <v>16</v>
      </c>
      <c r="B49" s="36">
        <v>3488.9460612535045</v>
      </c>
      <c r="C49" s="3">
        <v>1630.79</v>
      </c>
      <c r="D49" s="37">
        <v>1858.156061253505</v>
      </c>
      <c r="E49" s="6">
        <v>14852.406280542327</v>
      </c>
      <c r="F49" s="3">
        <v>13951.98</v>
      </c>
      <c r="G49" s="4">
        <v>900.42628054232875</v>
      </c>
      <c r="H49" s="36"/>
      <c r="I49" s="3"/>
      <c r="J49" s="37"/>
      <c r="K49" s="6"/>
      <c r="L49" s="3"/>
      <c r="M49" s="4"/>
      <c r="N49" s="36"/>
      <c r="O49" s="3"/>
      <c r="P49" s="37"/>
      <c r="Q49" s="6"/>
      <c r="R49" s="3"/>
      <c r="S49" s="4"/>
      <c r="T49" s="45"/>
      <c r="U49" s="3"/>
      <c r="V49" s="37"/>
      <c r="W49" s="6"/>
      <c r="X49" s="3"/>
      <c r="Y49" s="4"/>
      <c r="Z49" s="36"/>
      <c r="AA49" s="3"/>
      <c r="AB49" s="37"/>
      <c r="AC49" s="6"/>
      <c r="AD49" s="3"/>
      <c r="AE49" s="4"/>
      <c r="AF49" s="36"/>
      <c r="AG49" s="3"/>
      <c r="AH49" s="37"/>
      <c r="AI49" s="6"/>
      <c r="AJ49" s="3"/>
      <c r="AK49" s="4"/>
      <c r="AL49" s="36">
        <f t="shared" si="6"/>
        <v>18341.352341795831</v>
      </c>
      <c r="AM49" s="81">
        <f t="shared" si="7"/>
        <v>8.3196606463865113</v>
      </c>
      <c r="AN49" s="6">
        <f t="shared" si="4"/>
        <v>15582.77</v>
      </c>
      <c r="AO49" s="25">
        <f t="shared" si="5"/>
        <v>2758.5823417958336</v>
      </c>
    </row>
    <row r="50" spans="1:41" ht="30" customHeight="1" thickBot="1" x14ac:dyDescent="0.35">
      <c r="A50" s="85" t="s">
        <v>17</v>
      </c>
      <c r="B50" s="86">
        <v>2249.7924499924097</v>
      </c>
      <c r="C50" s="87">
        <v>657.84</v>
      </c>
      <c r="D50" s="88">
        <v>1591.9524499924096</v>
      </c>
      <c r="E50" s="89">
        <v>1546.0975224309177</v>
      </c>
      <c r="F50" s="87">
        <v>874.06</v>
      </c>
      <c r="G50" s="90">
        <v>672.03752243091765</v>
      </c>
      <c r="H50" s="86"/>
      <c r="I50" s="87"/>
      <c r="J50" s="88"/>
      <c r="K50" s="89"/>
      <c r="L50" s="87"/>
      <c r="M50" s="90"/>
      <c r="N50" s="86"/>
      <c r="O50" s="87"/>
      <c r="P50" s="88"/>
      <c r="Q50" s="89"/>
      <c r="R50" s="87"/>
      <c r="S50" s="90"/>
      <c r="T50" s="91"/>
      <c r="U50" s="87"/>
      <c r="V50" s="88"/>
      <c r="W50" s="89"/>
      <c r="X50" s="87"/>
      <c r="Y50" s="90"/>
      <c r="Z50" s="86"/>
      <c r="AA50" s="87"/>
      <c r="AB50" s="88"/>
      <c r="AC50" s="89"/>
      <c r="AD50" s="87"/>
      <c r="AE50" s="90"/>
      <c r="AF50" s="86"/>
      <c r="AG50" s="87"/>
      <c r="AH50" s="88"/>
      <c r="AI50" s="89"/>
      <c r="AJ50" s="87"/>
      <c r="AK50" s="90"/>
      <c r="AL50" s="86">
        <f t="shared" si="6"/>
        <v>3795.8899724233274</v>
      </c>
      <c r="AM50" s="97">
        <f t="shared" si="7"/>
        <v>1.7218204979149012</v>
      </c>
      <c r="AN50" s="89">
        <f t="shared" si="4"/>
        <v>1531.9</v>
      </c>
      <c r="AO50" s="93">
        <f t="shared" si="5"/>
        <v>2263.9899724233273</v>
      </c>
    </row>
  </sheetData>
  <mergeCells count="31">
    <mergeCell ref="AL3:AO3"/>
    <mergeCell ref="A28:AO28"/>
    <mergeCell ref="A1:AO1"/>
    <mergeCell ref="A3:A4"/>
    <mergeCell ref="B3:D3"/>
    <mergeCell ref="E3:G3"/>
    <mergeCell ref="H3:J3"/>
    <mergeCell ref="K3:M3"/>
    <mergeCell ref="N3:P3"/>
    <mergeCell ref="Q3:S3"/>
    <mergeCell ref="T3:V3"/>
    <mergeCell ref="W3:Y3"/>
    <mergeCell ref="N29:P29"/>
    <mergeCell ref="Z3:AB3"/>
    <mergeCell ref="AC3:AE3"/>
    <mergeCell ref="AF3:AH3"/>
    <mergeCell ref="AI3:AK3"/>
    <mergeCell ref="AI29:AK29"/>
    <mergeCell ref="A29:A30"/>
    <mergeCell ref="B29:D29"/>
    <mergeCell ref="E29:G29"/>
    <mergeCell ref="H29:J29"/>
    <mergeCell ref="K29:M29"/>
    <mergeCell ref="AL29:AO29"/>
    <mergeCell ref="AP29:AR29"/>
    <mergeCell ref="Q29:S29"/>
    <mergeCell ref="T29:V29"/>
    <mergeCell ref="W29:Y29"/>
    <mergeCell ref="Z29:AB29"/>
    <mergeCell ref="AC29:AE29"/>
    <mergeCell ref="AF29:AH29"/>
  </mergeCells>
  <phoneticPr fontId="1" type="noConversion"/>
  <pageMargins left="0.7" right="0.7" top="0.75" bottom="0.75" header="0.3" footer="0.3"/>
  <pageSetup paperSize="9" scale="2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workbookViewId="0">
      <selection activeCell="B37" sqref="B37"/>
    </sheetView>
  </sheetViews>
  <sheetFormatPr defaultRowHeight="16.5" x14ac:dyDescent="0.3"/>
  <cols>
    <col min="5" max="5" width="9.625" customWidth="1"/>
    <col min="8" max="10" width="11" customWidth="1"/>
    <col min="11" max="13" width="12.125" customWidth="1"/>
    <col min="16" max="16" width="11.75" customWidth="1"/>
    <col min="17" max="19" width="11.25" customWidth="1"/>
  </cols>
  <sheetData>
    <row r="1" spans="1:19" ht="17.25" thickBot="1" x14ac:dyDescent="0.35">
      <c r="B1" s="144" t="s">
        <v>42</v>
      </c>
      <c r="C1" s="144"/>
      <c r="D1" s="144"/>
      <c r="E1" s="144"/>
      <c r="F1" s="144"/>
      <c r="G1" s="144"/>
      <c r="H1" s="54"/>
      <c r="I1" s="54"/>
      <c r="J1" s="54"/>
      <c r="K1" s="144">
        <v>2017</v>
      </c>
      <c r="L1" s="144"/>
      <c r="M1" s="144"/>
      <c r="N1" s="144"/>
      <c r="O1" s="144"/>
      <c r="P1" s="144"/>
    </row>
    <row r="2" spans="1:19" x14ac:dyDescent="0.3">
      <c r="A2" s="125" t="s">
        <v>40</v>
      </c>
      <c r="B2" s="127" t="s">
        <v>19</v>
      </c>
      <c r="C2" s="128"/>
      <c r="D2" s="129"/>
      <c r="E2" s="130" t="s">
        <v>24</v>
      </c>
      <c r="F2" s="130"/>
      <c r="G2" s="130"/>
      <c r="H2" s="141" t="s">
        <v>44</v>
      </c>
      <c r="I2" s="142"/>
      <c r="J2" s="143"/>
      <c r="K2" s="127" t="s">
        <v>43</v>
      </c>
      <c r="L2" s="128"/>
      <c r="M2" s="129"/>
      <c r="N2" s="130" t="s">
        <v>24</v>
      </c>
      <c r="O2" s="130"/>
      <c r="P2" s="130"/>
      <c r="Q2" s="141" t="s">
        <v>44</v>
      </c>
      <c r="R2" s="142"/>
      <c r="S2" s="143"/>
    </row>
    <row r="3" spans="1:19" x14ac:dyDescent="0.3">
      <c r="A3" s="126"/>
      <c r="B3" s="34" t="s">
        <v>21</v>
      </c>
      <c r="C3" s="1" t="s">
        <v>23</v>
      </c>
      <c r="D3" s="35" t="s">
        <v>18</v>
      </c>
      <c r="E3" s="32" t="s">
        <v>20</v>
      </c>
      <c r="F3" s="21" t="s">
        <v>22</v>
      </c>
      <c r="G3" s="22" t="s">
        <v>0</v>
      </c>
      <c r="H3" s="32" t="s">
        <v>20</v>
      </c>
      <c r="I3" s="21" t="s">
        <v>22</v>
      </c>
      <c r="J3" s="22" t="s">
        <v>0</v>
      </c>
      <c r="K3" s="34" t="s">
        <v>21</v>
      </c>
      <c r="L3" s="1" t="s">
        <v>23</v>
      </c>
      <c r="M3" s="35" t="s">
        <v>18</v>
      </c>
      <c r="N3" s="32" t="s">
        <v>20</v>
      </c>
      <c r="O3" s="21" t="s">
        <v>22</v>
      </c>
      <c r="P3" s="22" t="s">
        <v>0</v>
      </c>
      <c r="Q3" s="32" t="s">
        <v>20</v>
      </c>
      <c r="R3" s="21" t="s">
        <v>22</v>
      </c>
      <c r="S3" s="22" t="s">
        <v>0</v>
      </c>
    </row>
    <row r="4" spans="1:19" x14ac:dyDescent="0.3">
      <c r="A4" s="28" t="s">
        <v>1</v>
      </c>
      <c r="B4" s="36">
        <f>C4+D4</f>
        <v>9208.7136842105265</v>
      </c>
      <c r="C4" s="3">
        <v>3552.18</v>
      </c>
      <c r="D4" s="37">
        <v>5656.5336842105262</v>
      </c>
      <c r="E4" s="6">
        <v>19924.073780783619</v>
      </c>
      <c r="F4" s="3">
        <v>2366.69</v>
      </c>
      <c r="G4" s="4">
        <v>17557.383780783621</v>
      </c>
      <c r="H4" s="55">
        <v>29132.787464994144</v>
      </c>
      <c r="I4" s="55">
        <v>5918.87</v>
      </c>
      <c r="J4" s="55">
        <v>23213.917464994149</v>
      </c>
      <c r="K4" s="36">
        <v>10588.509452651331</v>
      </c>
      <c r="L4" s="3">
        <v>772.75</v>
      </c>
      <c r="M4" s="37">
        <v>9815.7594526513312</v>
      </c>
      <c r="N4" s="6">
        <v>6711.7865565537822</v>
      </c>
      <c r="O4" s="3">
        <v>552.26</v>
      </c>
      <c r="P4" s="4">
        <v>6159.526556553782</v>
      </c>
      <c r="Q4" s="55">
        <v>17300.296009205114</v>
      </c>
      <c r="R4" s="55">
        <v>1325.01</v>
      </c>
      <c r="S4" s="55">
        <v>15975.286009205112</v>
      </c>
    </row>
    <row r="5" spans="1:19" x14ac:dyDescent="0.3">
      <c r="A5" s="29" t="s">
        <v>2</v>
      </c>
      <c r="B5" s="36">
        <f t="shared" ref="B5:B21" si="0">C5+D5</f>
        <v>1550.8326315789473</v>
      </c>
      <c r="C5" s="3">
        <v>926.59</v>
      </c>
      <c r="D5" s="37">
        <v>624.24263157894734</v>
      </c>
      <c r="E5" s="6">
        <v>2592.3321311430609</v>
      </c>
      <c r="F5" s="3">
        <v>1242.17</v>
      </c>
      <c r="G5" s="4">
        <v>1350.1621311430611</v>
      </c>
      <c r="H5" s="55">
        <v>4143.1647627220082</v>
      </c>
      <c r="I5" s="55">
        <v>2168.7600000000002</v>
      </c>
      <c r="J5" s="55">
        <v>1974.4047627220084</v>
      </c>
      <c r="K5" s="36">
        <v>3926.1802891483753</v>
      </c>
      <c r="L5" s="3">
        <v>1608.24</v>
      </c>
      <c r="M5" s="37">
        <v>2317.9402891483755</v>
      </c>
      <c r="N5" s="6">
        <v>8984.7955113433854</v>
      </c>
      <c r="O5" s="3">
        <v>536.4</v>
      </c>
      <c r="P5" s="4">
        <v>8448.395511343384</v>
      </c>
      <c r="Q5" s="55">
        <v>12910.97580049176</v>
      </c>
      <c r="R5" s="55">
        <v>2144.64</v>
      </c>
      <c r="S5" s="55">
        <v>10766.335800491759</v>
      </c>
    </row>
    <row r="6" spans="1:19" x14ac:dyDescent="0.3">
      <c r="A6" s="29" t="s">
        <v>3</v>
      </c>
      <c r="B6" s="36">
        <f t="shared" si="0"/>
        <v>7111.734210526316</v>
      </c>
      <c r="C6" s="3">
        <v>364.47</v>
      </c>
      <c r="D6" s="37">
        <v>6747.2642105263158</v>
      </c>
      <c r="E6" s="6">
        <v>1150.7241004510038</v>
      </c>
      <c r="F6" s="3">
        <v>544.48</v>
      </c>
      <c r="G6" s="4">
        <v>606.24410045100376</v>
      </c>
      <c r="H6" s="55">
        <v>8262.4583109773193</v>
      </c>
      <c r="I6" s="55">
        <v>908.95</v>
      </c>
      <c r="J6" s="55">
        <v>7353.5083109773195</v>
      </c>
      <c r="K6" s="36">
        <v>4144.5275285295756</v>
      </c>
      <c r="L6" s="3">
        <v>1075.03</v>
      </c>
      <c r="M6" s="37">
        <v>3069.497528529575</v>
      </c>
      <c r="N6" s="6">
        <v>1490.1814068725048</v>
      </c>
      <c r="O6" s="3">
        <v>232.04</v>
      </c>
      <c r="P6" s="4">
        <v>1258.1414068725048</v>
      </c>
      <c r="Q6" s="55">
        <v>5634.7089354020809</v>
      </c>
      <c r="R6" s="55">
        <v>1307.07</v>
      </c>
      <c r="S6" s="55">
        <v>4327.6389354020794</v>
      </c>
    </row>
    <row r="7" spans="1:19" x14ac:dyDescent="0.3">
      <c r="A7" s="28" t="s">
        <v>4</v>
      </c>
      <c r="B7" s="36">
        <f t="shared" si="0"/>
        <v>5960.5173684210531</v>
      </c>
      <c r="C7" s="3">
        <v>1281.1600000000001</v>
      </c>
      <c r="D7" s="37">
        <v>4679.3573684210533</v>
      </c>
      <c r="E7" s="6">
        <v>9307.836616769222</v>
      </c>
      <c r="F7" s="3">
        <v>380.87</v>
      </c>
      <c r="G7" s="4">
        <v>8926.9666167692212</v>
      </c>
      <c r="H7" s="55">
        <v>15268.353985190275</v>
      </c>
      <c r="I7" s="55">
        <v>1662.0300000000002</v>
      </c>
      <c r="J7" s="55">
        <v>13606.323985190274</v>
      </c>
      <c r="K7" s="36">
        <v>8520.9323483461649</v>
      </c>
      <c r="L7" s="3">
        <v>977.44</v>
      </c>
      <c r="M7" s="37">
        <v>7543.4923483461653</v>
      </c>
      <c r="N7" s="6">
        <v>2820.7356841474366</v>
      </c>
      <c r="O7" s="3">
        <v>1063.8499999999999</v>
      </c>
      <c r="P7" s="4">
        <v>1756.8856841474367</v>
      </c>
      <c r="Q7" s="55">
        <v>11341.668032493602</v>
      </c>
      <c r="R7" s="55">
        <v>2041.29</v>
      </c>
      <c r="S7" s="55">
        <v>9300.3780324936015</v>
      </c>
    </row>
    <row r="8" spans="1:19" x14ac:dyDescent="0.3">
      <c r="A8" s="29" t="s">
        <v>5</v>
      </c>
      <c r="B8" s="36">
        <f t="shared" si="0"/>
        <v>504.69368421052633</v>
      </c>
      <c r="C8" s="3">
        <v>181.44</v>
      </c>
      <c r="D8" s="37">
        <v>323.25368421052633</v>
      </c>
      <c r="E8" s="6">
        <v>989.71420654339454</v>
      </c>
      <c r="F8" s="3">
        <v>150.58000000000001</v>
      </c>
      <c r="G8" s="4">
        <v>839.1342065433945</v>
      </c>
      <c r="H8" s="55">
        <v>1494.4078907539208</v>
      </c>
      <c r="I8" s="55">
        <v>332.02</v>
      </c>
      <c r="J8" s="55">
        <v>1162.3878907539208</v>
      </c>
      <c r="K8" s="36">
        <v>197.03316882079881</v>
      </c>
      <c r="L8" s="3">
        <v>24.14</v>
      </c>
      <c r="M8" s="37">
        <v>172.89316882079882</v>
      </c>
      <c r="N8" s="6">
        <v>1016.6671665631646</v>
      </c>
      <c r="O8" s="3">
        <v>137.97999999999999</v>
      </c>
      <c r="P8" s="4">
        <v>878.68716656316462</v>
      </c>
      <c r="Q8" s="55">
        <v>1213.7003353839634</v>
      </c>
      <c r="R8" s="55">
        <v>162.12</v>
      </c>
      <c r="S8" s="55">
        <v>1051.5803353839635</v>
      </c>
    </row>
    <row r="9" spans="1:19" x14ac:dyDescent="0.3">
      <c r="A9" s="29" t="s">
        <v>6</v>
      </c>
      <c r="B9" s="36">
        <f t="shared" si="0"/>
        <v>1002.8052631578947</v>
      </c>
      <c r="C9" s="3">
        <v>47.86</v>
      </c>
      <c r="D9" s="37">
        <v>954.94526315789471</v>
      </c>
      <c r="E9" s="6">
        <v>6416.0256608495056</v>
      </c>
      <c r="F9" s="3">
        <v>5988.91</v>
      </c>
      <c r="G9" s="4">
        <v>427.11566084950607</v>
      </c>
      <c r="H9" s="55">
        <v>7418.8309240074004</v>
      </c>
      <c r="I9" s="55">
        <v>6036.7699999999995</v>
      </c>
      <c r="J9" s="55">
        <v>1382.0609240074009</v>
      </c>
      <c r="K9" s="36">
        <v>418.60509946681123</v>
      </c>
      <c r="L9" s="3">
        <v>120.21</v>
      </c>
      <c r="M9" s="37">
        <v>298.39509946681125</v>
      </c>
      <c r="N9" s="6">
        <v>661.11421508467868</v>
      </c>
      <c r="O9" s="3">
        <v>585.79</v>
      </c>
      <c r="P9" s="4">
        <v>75.324215084678656</v>
      </c>
      <c r="Q9" s="55">
        <v>1079.7193145514898</v>
      </c>
      <c r="R9" s="55">
        <v>706</v>
      </c>
      <c r="S9" s="55">
        <v>373.7193145514899</v>
      </c>
    </row>
    <row r="10" spans="1:19" x14ac:dyDescent="0.3">
      <c r="A10" s="29" t="s">
        <v>7</v>
      </c>
      <c r="B10" s="36">
        <f t="shared" si="0"/>
        <v>1502.6321052631579</v>
      </c>
      <c r="C10" s="3">
        <v>534.16</v>
      </c>
      <c r="D10" s="37">
        <v>968.47210526315791</v>
      </c>
      <c r="E10" s="6">
        <v>2362.5603991443959</v>
      </c>
      <c r="F10" s="3">
        <v>1409.4</v>
      </c>
      <c r="G10" s="4">
        <v>953.16039914439591</v>
      </c>
      <c r="H10" s="55">
        <v>3865.1925044075538</v>
      </c>
      <c r="I10" s="55">
        <v>1943.56</v>
      </c>
      <c r="J10" s="55">
        <v>1921.6325044075538</v>
      </c>
      <c r="K10" s="36">
        <v>1598.0541830616787</v>
      </c>
      <c r="L10" s="3">
        <v>375.83</v>
      </c>
      <c r="M10" s="37">
        <v>1222.2241830616786</v>
      </c>
      <c r="N10" s="6">
        <v>2163.5465546587639</v>
      </c>
      <c r="O10" s="3">
        <v>274.56</v>
      </c>
      <c r="P10" s="4">
        <v>1888.9865546587637</v>
      </c>
      <c r="Q10" s="55">
        <v>3761.6007377204423</v>
      </c>
      <c r="R10" s="55">
        <v>650.39</v>
      </c>
      <c r="S10" s="55">
        <v>3111.210737720442</v>
      </c>
    </row>
    <row r="11" spans="1:19" x14ac:dyDescent="0.3">
      <c r="A11" s="29" t="s">
        <v>8</v>
      </c>
      <c r="B11" s="36">
        <f t="shared" si="0"/>
        <v>309.00157894736844</v>
      </c>
      <c r="C11" s="3">
        <v>67.069999999999993</v>
      </c>
      <c r="D11" s="37">
        <v>241.93157894736842</v>
      </c>
      <c r="E11" s="6">
        <v>1321.3304786885212</v>
      </c>
      <c r="F11" s="3">
        <v>816.56</v>
      </c>
      <c r="G11" s="4">
        <v>504.77047868852128</v>
      </c>
      <c r="H11" s="55">
        <v>1630.3320576358897</v>
      </c>
      <c r="I11" s="55">
        <v>883.62999999999988</v>
      </c>
      <c r="J11" s="55">
        <v>746.70205763588967</v>
      </c>
      <c r="K11" s="36">
        <v>3495.47</v>
      </c>
      <c r="L11" s="3">
        <v>62.74</v>
      </c>
      <c r="M11" s="37">
        <v>3432.73</v>
      </c>
      <c r="N11" s="6">
        <v>842.5790265642496</v>
      </c>
      <c r="O11" s="3">
        <v>295.60000000000002</v>
      </c>
      <c r="P11" s="4">
        <v>546.97902656424969</v>
      </c>
      <c r="Q11" s="55">
        <v>4338.0490265642493</v>
      </c>
      <c r="R11" s="55">
        <v>358.34000000000003</v>
      </c>
      <c r="S11" s="55">
        <v>3979.7090265642496</v>
      </c>
    </row>
    <row r="12" spans="1:19" x14ac:dyDescent="0.3">
      <c r="A12" s="28" t="s">
        <v>9</v>
      </c>
      <c r="B12" s="36">
        <f t="shared" si="0"/>
        <v>39198.483684210529</v>
      </c>
      <c r="C12" s="3">
        <v>7859.96</v>
      </c>
      <c r="D12" s="37">
        <v>31338.523684210526</v>
      </c>
      <c r="E12" s="6">
        <v>29600.017049379385</v>
      </c>
      <c r="F12" s="3">
        <v>17000.72</v>
      </c>
      <c r="G12" s="4">
        <v>12599.297049379389</v>
      </c>
      <c r="H12" s="55">
        <v>68798.500733589914</v>
      </c>
      <c r="I12" s="55">
        <v>24860.68</v>
      </c>
      <c r="J12" s="55">
        <v>43937.820733589913</v>
      </c>
      <c r="K12" s="36">
        <v>19567.406382995068</v>
      </c>
      <c r="L12" s="3">
        <v>4288.37</v>
      </c>
      <c r="M12" s="37">
        <v>15279.036382995069</v>
      </c>
      <c r="N12" s="6">
        <v>33961.021339715364</v>
      </c>
      <c r="O12" s="3">
        <v>3869.18</v>
      </c>
      <c r="P12" s="4">
        <v>30091.841339715364</v>
      </c>
      <c r="Q12" s="55">
        <v>53528.427722710432</v>
      </c>
      <c r="R12" s="55">
        <v>8157.5499999999993</v>
      </c>
      <c r="S12" s="55">
        <v>45370.877722710429</v>
      </c>
    </row>
    <row r="13" spans="1:19" x14ac:dyDescent="0.3">
      <c r="A13" s="29" t="s">
        <v>10</v>
      </c>
      <c r="B13" s="36">
        <f t="shared" si="0"/>
        <v>1103.79</v>
      </c>
      <c r="C13" s="3">
        <v>1017.91</v>
      </c>
      <c r="D13" s="37">
        <v>85.88</v>
      </c>
      <c r="E13" s="6">
        <v>1355.007501720987</v>
      </c>
      <c r="F13" s="3">
        <v>461.51</v>
      </c>
      <c r="G13" s="4">
        <v>893.49750172098709</v>
      </c>
      <c r="H13" s="55">
        <v>2458.7975017209869</v>
      </c>
      <c r="I13" s="55">
        <v>1479.42</v>
      </c>
      <c r="J13" s="55">
        <v>979.37750172098708</v>
      </c>
      <c r="K13" s="36">
        <v>42989.168408791164</v>
      </c>
      <c r="L13" s="3">
        <v>919.99</v>
      </c>
      <c r="M13" s="37">
        <v>42069.178408791166</v>
      </c>
      <c r="N13" s="6">
        <v>4813.6882329466653</v>
      </c>
      <c r="O13" s="3">
        <v>2698.87</v>
      </c>
      <c r="P13" s="4">
        <v>2114.8182329466654</v>
      </c>
      <c r="Q13" s="55">
        <v>47802.856641737832</v>
      </c>
      <c r="R13" s="55">
        <v>3618.8599999999997</v>
      </c>
      <c r="S13" s="55">
        <v>44183.996641737831</v>
      </c>
    </row>
    <row r="14" spans="1:19" x14ac:dyDescent="0.3">
      <c r="A14" s="29" t="s">
        <v>11</v>
      </c>
      <c r="B14" s="36">
        <f t="shared" si="0"/>
        <v>4081.5552631578948</v>
      </c>
      <c r="C14" s="3">
        <v>1129.02</v>
      </c>
      <c r="D14" s="37">
        <v>2952.5352631578949</v>
      </c>
      <c r="E14" s="6">
        <v>8537.5660222903807</v>
      </c>
      <c r="F14" s="3">
        <v>923.65</v>
      </c>
      <c r="G14" s="4">
        <v>7613.9160222903793</v>
      </c>
      <c r="H14" s="55">
        <v>12619.121285448276</v>
      </c>
      <c r="I14" s="55">
        <v>2052.67</v>
      </c>
      <c r="J14" s="55">
        <v>10566.451285448275</v>
      </c>
      <c r="K14" s="36">
        <v>4855.664781767794</v>
      </c>
      <c r="L14" s="3">
        <v>747.04</v>
      </c>
      <c r="M14" s="37">
        <v>4108.624781767794</v>
      </c>
      <c r="N14" s="6">
        <v>2177.2469392582348</v>
      </c>
      <c r="O14" s="3">
        <v>1222.93</v>
      </c>
      <c r="P14" s="4">
        <v>954.31693925823481</v>
      </c>
      <c r="Q14" s="55">
        <v>7032.9117210260283</v>
      </c>
      <c r="R14" s="55">
        <v>1969.97</v>
      </c>
      <c r="S14" s="55">
        <v>5062.941721026029</v>
      </c>
    </row>
    <row r="15" spans="1:19" x14ac:dyDescent="0.3">
      <c r="A15" s="29" t="s">
        <v>12</v>
      </c>
      <c r="B15" s="36">
        <f t="shared" si="0"/>
        <v>7278.6673684210527</v>
      </c>
      <c r="C15" s="3">
        <v>3519.84</v>
      </c>
      <c r="D15" s="37">
        <v>3758.8273684210526</v>
      </c>
      <c r="E15" s="6">
        <v>5528.2499525314333</v>
      </c>
      <c r="F15" s="3">
        <v>2047.64</v>
      </c>
      <c r="G15" s="4">
        <v>3480.609952531433</v>
      </c>
      <c r="H15" s="55">
        <v>12806.917320952485</v>
      </c>
      <c r="I15" s="55">
        <v>5567.4800000000005</v>
      </c>
      <c r="J15" s="55">
        <v>7239.4373209524856</v>
      </c>
      <c r="K15" s="36">
        <v>4259.5819983140982</v>
      </c>
      <c r="L15" s="3">
        <v>2095.59</v>
      </c>
      <c r="M15" s="37">
        <v>2163.991998314099</v>
      </c>
      <c r="N15" s="6">
        <v>5118.9121627184768</v>
      </c>
      <c r="O15" s="3">
        <v>846.21</v>
      </c>
      <c r="P15" s="4">
        <v>4272.7021627184768</v>
      </c>
      <c r="Q15" s="55">
        <v>9378.494161032575</v>
      </c>
      <c r="R15" s="55">
        <v>2941.8</v>
      </c>
      <c r="S15" s="55">
        <v>6436.6941610325757</v>
      </c>
    </row>
    <row r="16" spans="1:19" x14ac:dyDescent="0.3">
      <c r="A16" s="29" t="s">
        <v>13</v>
      </c>
      <c r="B16" s="36">
        <f t="shared" si="0"/>
        <v>1220.42</v>
      </c>
      <c r="C16" s="3">
        <v>779.39</v>
      </c>
      <c r="D16" s="37">
        <v>441.03</v>
      </c>
      <c r="E16" s="6">
        <v>1154.4726420078121</v>
      </c>
      <c r="F16" s="3">
        <v>984.55</v>
      </c>
      <c r="G16" s="4">
        <v>169.92264200781202</v>
      </c>
      <c r="H16" s="55">
        <v>2374.8926420078124</v>
      </c>
      <c r="I16" s="55">
        <v>1763.94</v>
      </c>
      <c r="J16" s="55">
        <v>610.95264200781196</v>
      </c>
      <c r="K16" s="36">
        <v>3475.7852886140504</v>
      </c>
      <c r="L16" s="3">
        <v>595.47</v>
      </c>
      <c r="M16" s="37">
        <v>2880.3152886140506</v>
      </c>
      <c r="N16" s="6">
        <v>2347.0013572292019</v>
      </c>
      <c r="O16" s="3">
        <v>1003.51</v>
      </c>
      <c r="P16" s="4">
        <v>1343.4913572292019</v>
      </c>
      <c r="Q16" s="55">
        <v>5822.7866458432527</v>
      </c>
      <c r="R16" s="55">
        <v>1598.98</v>
      </c>
      <c r="S16" s="55">
        <v>4223.8066458432522</v>
      </c>
    </row>
    <row r="17" spans="1:19" x14ac:dyDescent="0.3">
      <c r="A17" s="29" t="s">
        <v>14</v>
      </c>
      <c r="B17" s="36">
        <f t="shared" si="0"/>
        <v>2886.56</v>
      </c>
      <c r="C17" s="3">
        <v>1725.5</v>
      </c>
      <c r="D17" s="37">
        <v>1161.06</v>
      </c>
      <c r="E17" s="6">
        <v>3152.5332002404584</v>
      </c>
      <c r="F17" s="3">
        <v>1002.7</v>
      </c>
      <c r="G17" s="4">
        <v>2149.8332002404586</v>
      </c>
      <c r="H17" s="55">
        <v>6039.0932002404588</v>
      </c>
      <c r="I17" s="55">
        <v>2728.2</v>
      </c>
      <c r="J17" s="55">
        <v>3310.8932002404586</v>
      </c>
      <c r="K17" s="36">
        <v>5608.3720208607647</v>
      </c>
      <c r="L17" s="3">
        <v>1352.53</v>
      </c>
      <c r="M17" s="37">
        <v>4255.8420208607649</v>
      </c>
      <c r="N17" s="6">
        <v>3296.7001544627437</v>
      </c>
      <c r="O17" s="3">
        <v>1538.78</v>
      </c>
      <c r="P17" s="4">
        <v>1757.9201544627438</v>
      </c>
      <c r="Q17" s="55">
        <v>8905.0721753235084</v>
      </c>
      <c r="R17" s="55">
        <v>2891.31</v>
      </c>
      <c r="S17" s="55">
        <v>6013.7621753235089</v>
      </c>
    </row>
    <row r="18" spans="1:19" x14ac:dyDescent="0.3">
      <c r="A18" s="29" t="s">
        <v>15</v>
      </c>
      <c r="B18" s="36">
        <f t="shared" si="0"/>
        <v>6395.5336842105262</v>
      </c>
      <c r="C18" s="3">
        <v>2233.94</v>
      </c>
      <c r="D18" s="37">
        <v>4161.5936842105266</v>
      </c>
      <c r="E18" s="6">
        <v>3548.3419888044741</v>
      </c>
      <c r="F18" s="3">
        <v>2033.53</v>
      </c>
      <c r="G18" s="4">
        <v>1514.8119888044746</v>
      </c>
      <c r="H18" s="55">
        <v>9943.8756730149998</v>
      </c>
      <c r="I18" s="55">
        <v>4267.47</v>
      </c>
      <c r="J18" s="55">
        <v>5676.4056730150014</v>
      </c>
      <c r="K18" s="36">
        <v>6060.6669474909768</v>
      </c>
      <c r="L18" s="3">
        <v>2150.5500000000002</v>
      </c>
      <c r="M18" s="37">
        <v>3910.1169474909771</v>
      </c>
      <c r="N18" s="6">
        <v>2208.7618655339202</v>
      </c>
      <c r="O18" s="3">
        <v>1180.53</v>
      </c>
      <c r="P18" s="4">
        <v>1028.2318655339202</v>
      </c>
      <c r="Q18" s="55">
        <v>8269.428813024897</v>
      </c>
      <c r="R18" s="55">
        <v>3331.08</v>
      </c>
      <c r="S18" s="55">
        <v>4938.348813024897</v>
      </c>
    </row>
    <row r="19" spans="1:19" x14ac:dyDescent="0.3">
      <c r="A19" s="29" t="s">
        <v>16</v>
      </c>
      <c r="B19" s="36">
        <f t="shared" si="0"/>
        <v>5849.5042105263165</v>
      </c>
      <c r="C19" s="3">
        <v>1311.4</v>
      </c>
      <c r="D19" s="37">
        <v>4538.1042105263159</v>
      </c>
      <c r="E19" s="6">
        <v>37476.551854773606</v>
      </c>
      <c r="F19" s="3">
        <v>1199.74</v>
      </c>
      <c r="G19" s="4">
        <v>36276.811854773609</v>
      </c>
      <c r="H19" s="55">
        <v>43326.056065299927</v>
      </c>
      <c r="I19" s="55">
        <v>2511.1400000000003</v>
      </c>
      <c r="J19" s="55">
        <v>40814.916065299927</v>
      </c>
      <c r="K19" s="36">
        <v>3488.9460612535045</v>
      </c>
      <c r="L19" s="3">
        <v>1630.79</v>
      </c>
      <c r="M19" s="37">
        <v>1858.156061253505</v>
      </c>
      <c r="N19" s="6">
        <v>14852.406280542327</v>
      </c>
      <c r="O19" s="3">
        <v>13951.98</v>
      </c>
      <c r="P19" s="4">
        <v>900.42628054232875</v>
      </c>
      <c r="Q19" s="55">
        <v>18341.352341795831</v>
      </c>
      <c r="R19" s="55">
        <v>15582.77</v>
      </c>
      <c r="S19" s="55">
        <v>2758.5823417958336</v>
      </c>
    </row>
    <row r="20" spans="1:19" ht="17.25" thickBot="1" x14ac:dyDescent="0.35">
      <c r="A20" s="30" t="s">
        <v>17</v>
      </c>
      <c r="B20" s="38">
        <f t="shared" si="0"/>
        <v>4481.7463157894736</v>
      </c>
      <c r="C20" s="9">
        <v>3634.68</v>
      </c>
      <c r="D20" s="39">
        <v>847.06631578947372</v>
      </c>
      <c r="E20" s="12">
        <v>1974.8693843995134</v>
      </c>
      <c r="F20" s="9">
        <v>514.92999999999995</v>
      </c>
      <c r="G20" s="10">
        <v>1459.9393843995133</v>
      </c>
      <c r="H20" s="55">
        <v>6456.6157001889869</v>
      </c>
      <c r="I20" s="55">
        <v>4149.6099999999997</v>
      </c>
      <c r="J20" s="55">
        <v>2307.0057001889872</v>
      </c>
      <c r="K20" s="38">
        <v>2249.7924499924097</v>
      </c>
      <c r="L20" s="9">
        <v>657.84</v>
      </c>
      <c r="M20" s="39">
        <v>1591.9524499924096</v>
      </c>
      <c r="N20" s="12">
        <v>1546.0975224309177</v>
      </c>
      <c r="O20" s="9">
        <v>874.06</v>
      </c>
      <c r="P20" s="10">
        <v>672.03752243091765</v>
      </c>
      <c r="Q20" s="55">
        <v>3795.8899724233274</v>
      </c>
      <c r="R20" s="55">
        <v>1531.9</v>
      </c>
      <c r="S20" s="55">
        <v>2263.9899724233273</v>
      </c>
    </row>
    <row r="21" spans="1:19" ht="18" thickTop="1" thickBot="1" x14ac:dyDescent="0.35">
      <c r="A21" s="31" t="s">
        <v>21</v>
      </c>
      <c r="B21" s="40">
        <f t="shared" si="0"/>
        <v>99647.191052631591</v>
      </c>
      <c r="C21" s="26">
        <v>30166.57</v>
      </c>
      <c r="D21" s="41">
        <v>69480.621052631584</v>
      </c>
      <c r="E21" s="33">
        <v>136392.20697052078</v>
      </c>
      <c r="F21" s="26">
        <v>39068.629999999997</v>
      </c>
      <c r="G21" s="27">
        <v>97323.576970520764</v>
      </c>
      <c r="H21" s="55">
        <v>236039.39802315237</v>
      </c>
      <c r="I21" s="55">
        <v>69235.199999999997</v>
      </c>
      <c r="J21" s="55">
        <v>166804.19802315236</v>
      </c>
      <c r="K21" s="40">
        <v>125444.69641010457</v>
      </c>
      <c r="L21" s="26">
        <v>19454.55</v>
      </c>
      <c r="M21" s="41">
        <v>105990.14641010457</v>
      </c>
      <c r="N21" s="33">
        <v>95013.241976625824</v>
      </c>
      <c r="O21" s="26">
        <v>30864.53</v>
      </c>
      <c r="P21" s="27">
        <v>64148.711976625818</v>
      </c>
      <c r="Q21" s="55">
        <v>220457.93838673038</v>
      </c>
      <c r="R21" s="55">
        <v>50319.08</v>
      </c>
      <c r="S21" s="55">
        <v>170138.8583867304</v>
      </c>
    </row>
  </sheetData>
  <mergeCells count="9">
    <mergeCell ref="Q2:S2"/>
    <mergeCell ref="A2:A3"/>
    <mergeCell ref="B2:D2"/>
    <mergeCell ref="E2:G2"/>
    <mergeCell ref="B1:G1"/>
    <mergeCell ref="K2:M2"/>
    <mergeCell ref="N2:P2"/>
    <mergeCell ref="K1:P1"/>
    <mergeCell ref="H2:J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최종</vt:lpstr>
      <vt:lpstr>Sheet3 (3)</vt:lpstr>
      <vt:lpstr>Sheet1</vt:lpstr>
      <vt:lpstr>'Sheet3 (3)'!Print_Area</vt:lpstr>
      <vt:lpstr>최종!Print_Area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2019-03-11T01:28:32Z</cp:lastPrinted>
  <dcterms:created xsi:type="dcterms:W3CDTF">2017-07-07T02:00:30Z</dcterms:created>
  <dcterms:modified xsi:type="dcterms:W3CDTF">2020-08-03T01:38:34Z</dcterms:modified>
</cp:coreProperties>
</file>