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6630" windowWidth="14310" windowHeight="6645"/>
  </bookViews>
  <sheets>
    <sheet name="수주통계" sheetId="3" r:id="rId1"/>
  </sheets>
  <definedNames>
    <definedName name="_xlnm.Print_Area" localSheetId="0">수주통계!$A$1:$U$222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B200" i="3" l="1"/>
  <c r="B201" i="3"/>
  <c r="B199" i="3"/>
  <c r="C200" i="3" l="1"/>
  <c r="D200" i="3"/>
  <c r="E200" i="3"/>
  <c r="F200" i="3"/>
  <c r="G200" i="3"/>
  <c r="H200" i="3"/>
  <c r="I200" i="3"/>
  <c r="J200" i="3"/>
  <c r="K200" i="3"/>
  <c r="L200" i="3"/>
  <c r="M200" i="3"/>
  <c r="N200" i="3"/>
  <c r="O200" i="3"/>
  <c r="P200" i="3"/>
  <c r="Q200" i="3"/>
  <c r="R200" i="3"/>
  <c r="S200" i="3"/>
  <c r="T200" i="3"/>
  <c r="U200" i="3"/>
  <c r="C201" i="3"/>
  <c r="D201" i="3"/>
  <c r="E201" i="3"/>
  <c r="F201" i="3"/>
  <c r="G201" i="3"/>
  <c r="H201" i="3"/>
  <c r="I201" i="3"/>
  <c r="J201" i="3"/>
  <c r="K201" i="3"/>
  <c r="L201" i="3"/>
  <c r="M201" i="3"/>
  <c r="N201" i="3"/>
  <c r="O201" i="3"/>
  <c r="P201" i="3"/>
  <c r="Q201" i="3"/>
  <c r="R201" i="3"/>
  <c r="S201" i="3"/>
  <c r="C199" i="3"/>
  <c r="D199" i="3"/>
  <c r="E199" i="3"/>
  <c r="F199" i="3"/>
  <c r="G199" i="3"/>
  <c r="H199" i="3"/>
  <c r="I199" i="3"/>
  <c r="J199" i="3"/>
  <c r="K199" i="3"/>
  <c r="L199" i="3"/>
  <c r="M199" i="3"/>
  <c r="N199" i="3"/>
  <c r="O199" i="3"/>
  <c r="P199" i="3"/>
  <c r="Q199" i="3"/>
  <c r="R199" i="3"/>
  <c r="S199" i="3"/>
  <c r="C191" i="3" l="1"/>
  <c r="D191" i="3"/>
  <c r="E191" i="3"/>
  <c r="F191" i="3"/>
  <c r="G191" i="3"/>
  <c r="H191" i="3"/>
  <c r="I191" i="3"/>
  <c r="J191" i="3"/>
  <c r="K191" i="3"/>
  <c r="L191" i="3"/>
  <c r="M191" i="3"/>
  <c r="N191" i="3"/>
  <c r="O191" i="3"/>
  <c r="P191" i="3"/>
  <c r="Q191" i="3"/>
  <c r="R191" i="3"/>
  <c r="S191" i="3"/>
  <c r="C192" i="3"/>
  <c r="D192" i="3"/>
  <c r="E192" i="3"/>
  <c r="F192" i="3"/>
  <c r="G192" i="3"/>
  <c r="H192" i="3"/>
  <c r="I192" i="3"/>
  <c r="J192" i="3"/>
  <c r="K192" i="3"/>
  <c r="L192" i="3"/>
  <c r="M192" i="3"/>
  <c r="N192" i="3"/>
  <c r="O192" i="3"/>
  <c r="P192" i="3"/>
  <c r="Q192" i="3"/>
  <c r="R192" i="3"/>
  <c r="S192" i="3"/>
  <c r="C193" i="3"/>
  <c r="D193" i="3"/>
  <c r="E193" i="3"/>
  <c r="F193" i="3"/>
  <c r="G193" i="3"/>
  <c r="H193" i="3"/>
  <c r="I193" i="3"/>
  <c r="J193" i="3"/>
  <c r="K193" i="3"/>
  <c r="L193" i="3"/>
  <c r="M193" i="3"/>
  <c r="N193" i="3"/>
  <c r="O193" i="3"/>
  <c r="P193" i="3"/>
  <c r="Q193" i="3"/>
  <c r="R193" i="3"/>
  <c r="S193" i="3"/>
  <c r="B193" i="3"/>
  <c r="B192" i="3"/>
  <c r="B191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03" i="3" l="1"/>
  <c r="B204" i="3" l="1"/>
  <c r="T199" i="3" l="1"/>
  <c r="U199" i="3"/>
  <c r="C203" i="3" l="1"/>
  <c r="T191" i="3"/>
  <c r="U191" i="3"/>
  <c r="T192" i="3" l="1"/>
  <c r="U192" i="3"/>
  <c r="U201" i="3" l="1"/>
  <c r="C175" i="3" l="1"/>
  <c r="C202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02" i="3" l="1"/>
  <c r="S205" i="3" s="1"/>
  <c r="R202" i="3"/>
  <c r="R205" i="3" s="1"/>
  <c r="Q202" i="3"/>
  <c r="Q205" i="3" s="1"/>
  <c r="P202" i="3"/>
  <c r="P205" i="3" s="1"/>
  <c r="O202" i="3"/>
  <c r="O205" i="3" s="1"/>
  <c r="N202" i="3"/>
  <c r="N205" i="3" s="1"/>
  <c r="M202" i="3"/>
  <c r="M205" i="3" s="1"/>
  <c r="L202" i="3"/>
  <c r="L205" i="3" s="1"/>
  <c r="K202" i="3"/>
  <c r="K205" i="3" s="1"/>
  <c r="J202" i="3"/>
  <c r="J205" i="3" s="1"/>
  <c r="I202" i="3"/>
  <c r="I205" i="3" s="1"/>
  <c r="H202" i="3"/>
  <c r="H205" i="3" s="1"/>
  <c r="G202" i="3"/>
  <c r="G205" i="3" s="1"/>
  <c r="F202" i="3"/>
  <c r="F205" i="3" s="1"/>
  <c r="E202" i="3"/>
  <c r="E205" i="3" s="1"/>
  <c r="D202" i="3"/>
  <c r="D205" i="3" s="1"/>
  <c r="C205" i="3"/>
  <c r="B202" i="3"/>
  <c r="B205" i="3" s="1"/>
  <c r="S215" i="3" l="1"/>
  <c r="R215" i="3"/>
  <c r="Q215" i="3"/>
  <c r="P215" i="3"/>
  <c r="O215" i="3"/>
  <c r="N215" i="3"/>
  <c r="M215" i="3"/>
  <c r="L215" i="3"/>
  <c r="K215" i="3"/>
  <c r="J215" i="3"/>
  <c r="I215" i="3"/>
  <c r="H215" i="3"/>
  <c r="G215" i="3"/>
  <c r="F215" i="3"/>
  <c r="E215" i="3"/>
  <c r="D215" i="3"/>
  <c r="C215" i="3"/>
  <c r="B215" i="3"/>
  <c r="B217" i="3" l="1"/>
  <c r="B218" i="3" s="1"/>
  <c r="D217" i="3"/>
  <c r="D218" i="3" s="1"/>
  <c r="F217" i="3"/>
  <c r="F218" i="3" s="1"/>
  <c r="H217" i="3"/>
  <c r="H218" i="3" s="1"/>
  <c r="J217" i="3"/>
  <c r="J218" i="3" s="1"/>
  <c r="L217" i="3"/>
  <c r="L218" i="3" s="1"/>
  <c r="N217" i="3"/>
  <c r="N218" i="3" s="1"/>
  <c r="P217" i="3"/>
  <c r="P218" i="3" s="1"/>
  <c r="R217" i="3"/>
  <c r="R218" i="3" s="1"/>
  <c r="E211" i="3"/>
  <c r="E214" i="3"/>
  <c r="E213" i="3"/>
  <c r="E212" i="3"/>
  <c r="E210" i="3"/>
  <c r="E209" i="3"/>
  <c r="E208" i="3"/>
  <c r="E207" i="3"/>
  <c r="G211" i="3"/>
  <c r="G214" i="3"/>
  <c r="G213" i="3"/>
  <c r="G212" i="3"/>
  <c r="G210" i="3"/>
  <c r="G209" i="3"/>
  <c r="G208" i="3"/>
  <c r="G207" i="3"/>
  <c r="K211" i="3"/>
  <c r="K214" i="3"/>
  <c r="K213" i="3"/>
  <c r="K212" i="3"/>
  <c r="K210" i="3"/>
  <c r="K209" i="3"/>
  <c r="K208" i="3"/>
  <c r="K207" i="3"/>
  <c r="M211" i="3"/>
  <c r="M214" i="3"/>
  <c r="M213" i="3"/>
  <c r="M212" i="3"/>
  <c r="M210" i="3"/>
  <c r="M209" i="3"/>
  <c r="M208" i="3"/>
  <c r="M207" i="3"/>
  <c r="Q211" i="3"/>
  <c r="Q214" i="3"/>
  <c r="Q213" i="3"/>
  <c r="Q212" i="3"/>
  <c r="Q210" i="3"/>
  <c r="Q209" i="3"/>
  <c r="Q208" i="3"/>
  <c r="Q207" i="3"/>
  <c r="S211" i="3"/>
  <c r="S214" i="3"/>
  <c r="S213" i="3"/>
  <c r="S212" i="3"/>
  <c r="S210" i="3"/>
  <c r="S209" i="3"/>
  <c r="S208" i="3"/>
  <c r="S207" i="3"/>
  <c r="B211" i="3"/>
  <c r="B214" i="3"/>
  <c r="B213" i="3"/>
  <c r="B212" i="3"/>
  <c r="B210" i="3"/>
  <c r="B209" i="3"/>
  <c r="B208" i="3"/>
  <c r="B207" i="3"/>
  <c r="D211" i="3"/>
  <c r="D214" i="3"/>
  <c r="D213" i="3"/>
  <c r="D212" i="3"/>
  <c r="D210" i="3"/>
  <c r="D209" i="3"/>
  <c r="D208" i="3"/>
  <c r="D207" i="3"/>
  <c r="F211" i="3"/>
  <c r="F214" i="3"/>
  <c r="F213" i="3"/>
  <c r="F212" i="3"/>
  <c r="F210" i="3"/>
  <c r="F209" i="3"/>
  <c r="F208" i="3"/>
  <c r="F207" i="3"/>
  <c r="H211" i="3"/>
  <c r="H214" i="3"/>
  <c r="H213" i="3"/>
  <c r="H212" i="3"/>
  <c r="H210" i="3"/>
  <c r="H209" i="3"/>
  <c r="H208" i="3"/>
  <c r="H207" i="3"/>
  <c r="J211" i="3"/>
  <c r="J214" i="3"/>
  <c r="J213" i="3"/>
  <c r="J212" i="3"/>
  <c r="J210" i="3"/>
  <c r="J209" i="3"/>
  <c r="J208" i="3"/>
  <c r="J207" i="3"/>
  <c r="L211" i="3"/>
  <c r="L214" i="3"/>
  <c r="L213" i="3"/>
  <c r="L212" i="3"/>
  <c r="L210" i="3"/>
  <c r="L209" i="3"/>
  <c r="L208" i="3"/>
  <c r="L207" i="3"/>
  <c r="N211" i="3"/>
  <c r="N214" i="3"/>
  <c r="N213" i="3"/>
  <c r="N212" i="3"/>
  <c r="N210" i="3"/>
  <c r="N209" i="3"/>
  <c r="N208" i="3"/>
  <c r="N207" i="3"/>
  <c r="P211" i="3"/>
  <c r="P214" i="3"/>
  <c r="P213" i="3"/>
  <c r="P212" i="3"/>
  <c r="P210" i="3"/>
  <c r="P209" i="3"/>
  <c r="P208" i="3"/>
  <c r="P207" i="3"/>
  <c r="R211" i="3"/>
  <c r="R214" i="3"/>
  <c r="R213" i="3"/>
  <c r="R212" i="3"/>
  <c r="R210" i="3"/>
  <c r="R209" i="3"/>
  <c r="R208" i="3"/>
  <c r="R207" i="3"/>
  <c r="C217" i="3"/>
  <c r="C218" i="3" s="1"/>
  <c r="E217" i="3"/>
  <c r="E218" i="3" s="1"/>
  <c r="G217" i="3"/>
  <c r="G218" i="3" s="1"/>
  <c r="I217" i="3"/>
  <c r="I218" i="3" s="1"/>
  <c r="K217" i="3"/>
  <c r="K218" i="3" s="1"/>
  <c r="M217" i="3"/>
  <c r="M218" i="3" s="1"/>
  <c r="O217" i="3"/>
  <c r="O218" i="3" s="1"/>
  <c r="Q217" i="3"/>
  <c r="Q218" i="3" s="1"/>
  <c r="S217" i="3"/>
  <c r="S218" i="3" s="1"/>
  <c r="C211" i="3"/>
  <c r="C214" i="3"/>
  <c r="C213" i="3"/>
  <c r="C212" i="3"/>
  <c r="C210" i="3"/>
  <c r="C209" i="3"/>
  <c r="C208" i="3"/>
  <c r="C207" i="3"/>
  <c r="I211" i="3"/>
  <c r="I214" i="3"/>
  <c r="I213" i="3"/>
  <c r="I212" i="3"/>
  <c r="I210" i="3"/>
  <c r="I209" i="3"/>
  <c r="I208" i="3"/>
  <c r="I207" i="3"/>
  <c r="O211" i="3"/>
  <c r="O214" i="3"/>
  <c r="O213" i="3"/>
  <c r="O212" i="3"/>
  <c r="O210" i="3"/>
  <c r="O209" i="3"/>
  <c r="O208" i="3"/>
  <c r="O207" i="3"/>
  <c r="C204" i="3"/>
  <c r="T193" i="3" l="1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01" i="3"/>
  <c r="S203" i="3"/>
  <c r="R204" i="3"/>
  <c r="Q203" i="3"/>
  <c r="P204" i="3"/>
  <c r="O203" i="3"/>
  <c r="N204" i="3"/>
  <c r="M203" i="3"/>
  <c r="L204" i="3"/>
  <c r="K203" i="3"/>
  <c r="J204" i="3"/>
  <c r="I203" i="3"/>
  <c r="H204" i="3"/>
  <c r="G203" i="3"/>
  <c r="F204" i="3"/>
  <c r="E203" i="3"/>
  <c r="D204" i="3"/>
  <c r="T203" i="3" l="1"/>
  <c r="D203" i="3"/>
  <c r="F203" i="3"/>
  <c r="H203" i="3"/>
  <c r="J203" i="3"/>
  <c r="L203" i="3"/>
  <c r="N203" i="3"/>
  <c r="P203" i="3"/>
  <c r="R203" i="3"/>
  <c r="E204" i="3"/>
  <c r="G204" i="3"/>
  <c r="I204" i="3"/>
  <c r="K204" i="3"/>
  <c r="M204" i="3"/>
  <c r="O204" i="3"/>
  <c r="Q204" i="3"/>
  <c r="S204" i="3"/>
  <c r="T204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93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04" i="3" l="1"/>
  <c r="U203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<sst xmlns="http://schemas.openxmlformats.org/spreadsheetml/2006/main" count="283" uniqueCount="215">
  <si>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</si>
  <si>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</si>
  <si>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</si>
  <si>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</si>
  <si>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</si>
  <si>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</si>
  <si>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</si>
  <si>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</si>
  <si>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</si>
  <si>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</si>
  <si>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</si>
  <si>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</si>
  <si>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</si>
  <si>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</si>
  <si>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</si>
  <si>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</si>
  <si>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</si>
  <si>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</si>
  <si>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</si>
  <si>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</si>
  <si>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</si>
  <si>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</si>
  <si>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</si>
  <si>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</si>
  <si>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</si>
  <si>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</si>
  <si>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</si>
  <si>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</si>
  <si>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</si>
  <si>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</si>
  <si>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</si>
  <si>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</si>
  <si>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</si>
  <si>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</si>
  <si>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</si>
  <si>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</si>
  <si>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</si>
  <si>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</si>
  <si>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</si>
  <si>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</si>
  <si>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</si>
  <si>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</si>
  <si>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</si>
  <si>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</si>
  <si>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</si>
  <si>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</si>
  <si>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</si>
  <si>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</si>
  <si>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</si>
  <si>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</si>
  <si>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</si>
  <si>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</si>
  <si>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</si>
  <si>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</si>
  <si>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</si>
  <si>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</si>
  <si>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</si>
  <si>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</si>
  <si>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</si>
  <si>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</si>
  <si>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</si>
  <si>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</si>
  <si>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</si>
  <si>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</si>
  <si>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</si>
  <si>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</si>
  <si>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</si>
  <si>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</si>
  <si>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</si>
  <si>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</si>
  <si>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</si>
  <si>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</si>
  <si>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</si>
  <si>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</si>
  <si>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</si>
  <si>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</si>
  <si>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</si>
  <si>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</si>
  <si>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</si>
  <si>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</si>
  <si>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</si>
  <si>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</si>
  <si>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</si>
  <si>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</si>
  <si>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</si>
  <si>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</si>
  <si>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</si>
  <si>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</si>
  <si>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</si>
  <si>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</si>
  <si>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</si>
  <si>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</si>
  <si>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</si>
  <si>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</si>
  <si>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</si>
  <si>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</si>
  <si>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</si>
  <si>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</si>
  <si>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</si>
  <si>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</si>
  <si>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</si>
  <si>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</si>
  <si>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</si>
  <si>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</si>
  <si>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</si>
  <si>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</si>
  <si>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</si>
  <si>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</si>
  <si>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</si>
  <si>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</si>
  <si>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</si>
  <si>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</si>
  <si>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</si>
  <si>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</si>
  <si>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</si>
  <si>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</si>
  <si>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</si>
  <si>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</si>
  <si>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</si>
  <si>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</si>
  <si>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</si>
  <si>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</si>
  <si>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</si>
  <si>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</si>
  <si>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</si>
  <si>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</si>
  <si>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</si>
  <si>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</si>
  <si>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</si>
  <si>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</si>
  <si>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</si>
  <si>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</si>
  <si>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</si>
  <si>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</si>
  <si>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</si>
  <si>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</si>
  <si>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</si>
  <si>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</si>
  <si>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</si>
  <si>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</si>
  <si>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</si>
  <si>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</si>
  <si>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</si>
  <si>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</si>
  <si>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</si>
  <si>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</si>
  <si>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</si>
  <si>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</si>
  <si>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</si>
  <si>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</si>
  <si>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</si>
  <si>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</si>
  <si>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</si>
  <si>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</si>
  <si>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</si>
  <si>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</si>
  <si>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</si>
  <si>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</si>
  <si>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</si>
  <si>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</si>
  <si>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</si>
  <si>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</si>
  <si>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</si>
  <si>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</si>
  <si>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</si>
  <si>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</si>
  <si>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</si>
  <si>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</si>
  <si>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</si>
  <si>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</si>
  <si>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</si>
  <si>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</si>
  <si>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</si>
  <si>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</si>
  <si>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</si>
  <si>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</si>
  <si>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</si>
  <si>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</si>
  <si>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</si>
  <si>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</si>
  <si>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</si>
  <si>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</si>
  <si>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</si>
  <si>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</si>
  <si>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</si>
  <si>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</si>
  <si>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</si>
  <si>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</si>
  <si>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</si>
  <si>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</si>
  <si>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</si>
  <si>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</si>
  <si>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</si>
  <si>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</si>
  <si>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</si>
  <si>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</si>
  <si>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</si>
  <si>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</si>
  <si>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</si>
  <si>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</si>
  <si>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</si>
  <si>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</si>
  <si>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</si>
  <si>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</si>
  <si>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</si>
  <si>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</si>
  <si>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</si>
  <si>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</si>
  <si>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16년대비</t>
    <phoneticPr fontId="13" type="noConversion"/>
  </si>
  <si>
    <t>2018년 2월 건설수주액분석</t>
    <phoneticPr fontId="13" type="noConversion"/>
  </si>
  <si>
    <t>2018. 2</t>
    <phoneticPr fontId="13" type="noConversion"/>
  </si>
  <si>
    <t>18.2월 누적</t>
    <phoneticPr fontId="12" type="noConversion"/>
  </si>
  <si>
    <t>17.2월 누적</t>
    <phoneticPr fontId="12" type="noConversion"/>
  </si>
  <si>
    <t>16.2월 누적</t>
    <phoneticPr fontId="12" type="noConversion"/>
  </si>
  <si>
    <t>연도별 2월 누계수주액 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</si>
</sst>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</numFmts>
  <fonts count="3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83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9" fillId="10" borderId="0" xfId="0" applyNumberFormat="1" applyFont="1" applyFill="1">
      <alignment vertical="center"/>
    </xf>
    <xf numFmtId="179" fontId="7" fillId="0" borderId="1" xfId="25" applyNumberFormat="1" applyFont="1" applyFill="1" applyBorder="1" applyAlignment="1">
      <alignment vertical="center" shrinkToFit="1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6" fontId="14" fillId="11" borderId="1" xfId="0" applyNumberFormat="1" applyFont="1" applyFill="1" applyBorder="1" applyAlignmen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177" fontId="32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>
      <alignment vertical="center"/>
    </xf>
    <xf numFmtId="176" fontId="28" fillId="11" borderId="1" xfId="0" applyNumberFormat="1" applyFont="1" applyFill="1" applyBorder="1" applyAlignment="1">
      <alignment vertical="center"/>
    </xf>
    <xf numFmtId="178" fontId="7" fillId="11" borderId="1" xfId="5" applyNumberFormat="1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2" fillId="0" borderId="0" xfId="25" applyFont="1" applyFill="1" applyBorder="1" applyAlignment="1">
      <alignment vertical="center"/>
    </xf>
    <xf numFmtId="0" fontId="32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0" fontId="0" fillId="0" borderId="1" xfId="0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0" fontId="0" fillId="6" borderId="1" xfId="0" applyFill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179" fontId="7" fillId="0" borderId="10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0" fontId="7" fillId="11" borderId="47" xfId="5" applyNumberFormat="1" applyFont="1" applyFill="1" applyBorder="1" applyAlignment="1">
      <alignment horizontal="center" vertical="center"/>
    </xf>
    <xf numFmtId="178" fontId="7" fillId="11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176" fontId="14" fillId="11" borderId="40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5" fillId="0" borderId="40" xfId="0" applyNumberFormat="1" applyFont="1" applyFill="1" applyBorder="1" applyAlignment="1">
      <alignment vertical="center"/>
    </xf>
    <xf numFmtId="49" fontId="15" fillId="0" borderId="47" xfId="5" applyNumberFormat="1" applyFont="1" applyFill="1" applyBorder="1" applyAlignment="1">
      <alignment horizontal="center" vertical="center"/>
    </xf>
    <xf numFmtId="41" fontId="7" fillId="0" borderId="47" xfId="5" applyFont="1" applyFill="1" applyBorder="1" applyAlignment="1">
      <alignment horizontal="center" vertical="center"/>
    </xf>
    <xf numFmtId="41" fontId="7" fillId="11" borderId="47" xfId="5" applyFont="1" applyFill="1" applyBorder="1" applyAlignment="1">
      <alignment horizontal="center" vertical="center"/>
    </xf>
    <xf numFmtId="41" fontId="15" fillId="0" borderId="47" xfId="5" applyFont="1" applyFill="1" applyBorder="1" applyAlignment="1">
      <alignment horizontal="center" vertical="center"/>
    </xf>
    <xf numFmtId="179" fontId="7" fillId="0" borderId="40" xfId="25" applyNumberFormat="1" applyFont="1" applyFill="1" applyBorder="1" applyAlignment="1">
      <alignment vertical="center" shrinkToFit="1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179" fontId="7" fillId="0" borderId="60" xfId="25" applyNumberFormat="1" applyFont="1" applyFill="1" applyBorder="1" applyAlignment="1">
      <alignment vertical="center" shrinkToFit="1"/>
    </xf>
    <xf numFmtId="41" fontId="7" fillId="4" borderId="61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1" fillId="0" borderId="0" xfId="25" applyFont="1" applyFill="1" applyAlignment="1">
      <alignment horizontal="center" vertical="center"/>
    </xf>
    <xf numFmtId="49" fontId="33" fillId="0" borderId="12" xfId="5" applyNumberFormat="1" applyFont="1" applyFill="1" applyBorder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64"/>
  <sheetViews>
    <sheetView tabSelected="1" view="pageBreakPreview" zoomScale="85" zoomScaleNormal="100" zoomScaleSheetLayoutView="85" workbookViewId="0">
      <pane ySplit="5" topLeftCell="A6" activePane="bottomLeft" state="frozen"/>
      <selection pane="bottomLeft" activeCell="F174" sqref="F174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5" hidden="1" customWidth="1"/>
    <col min="21" max="21" width="12.25" style="106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6.25" customHeight="1">
      <c r="A1" s="381" t="s">
        <v>209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07"/>
      <c r="S2" s="120" t="s">
        <v>168</v>
      </c>
      <c r="U2" s="120" t="s">
        <v>168</v>
      </c>
    </row>
    <row r="3" spans="1:21">
      <c r="A3" s="5" t="s">
        <v>65</v>
      </c>
      <c r="B3" s="6" t="s">
        <v>0</v>
      </c>
      <c r="C3" s="332" t="s">
        <v>1</v>
      </c>
      <c r="D3" s="332"/>
      <c r="E3" s="332"/>
      <c r="F3" s="332"/>
      <c r="G3" s="332"/>
      <c r="H3" s="333"/>
      <c r="I3" s="343" t="s">
        <v>2</v>
      </c>
      <c r="J3" s="343"/>
      <c r="K3" s="343"/>
      <c r="L3" s="343"/>
      <c r="M3" s="343"/>
      <c r="N3" s="344"/>
      <c r="O3" s="355" t="s">
        <v>3</v>
      </c>
      <c r="P3" s="355"/>
      <c r="Q3" s="356" t="s">
        <v>4</v>
      </c>
      <c r="R3" s="355"/>
      <c r="S3" s="357"/>
      <c r="U3" s="378" t="s">
        <v>172</v>
      </c>
    </row>
    <row r="4" spans="1:21">
      <c r="A4" s="330"/>
      <c r="B4" s="331"/>
      <c r="C4" s="334"/>
      <c r="D4" s="335" t="s">
        <v>3</v>
      </c>
      <c r="E4" s="336"/>
      <c r="F4" s="335" t="s">
        <v>4</v>
      </c>
      <c r="G4" s="332"/>
      <c r="H4" s="333"/>
      <c r="I4" s="345"/>
      <c r="J4" s="346" t="s">
        <v>3</v>
      </c>
      <c r="K4" s="347"/>
      <c r="L4" s="348" t="s">
        <v>4</v>
      </c>
      <c r="M4" s="343"/>
      <c r="N4" s="344"/>
      <c r="O4" s="356"/>
      <c r="P4" s="358"/>
      <c r="Q4" s="356"/>
      <c r="R4" s="355"/>
      <c r="S4" s="357"/>
      <c r="U4" s="379"/>
    </row>
    <row r="5" spans="1:21" ht="19.5" customHeight="1" thickBot="1">
      <c r="A5" s="218"/>
      <c r="B5" s="9"/>
      <c r="C5" s="337"/>
      <c r="D5" s="338"/>
      <c r="E5" s="339" t="s">
        <v>66</v>
      </c>
      <c r="F5" s="340"/>
      <c r="G5" s="341" t="s">
        <v>5</v>
      </c>
      <c r="H5" s="342" t="s">
        <v>6</v>
      </c>
      <c r="I5" s="349"/>
      <c r="J5" s="350"/>
      <c r="K5" s="351" t="s">
        <v>66</v>
      </c>
      <c r="L5" s="352"/>
      <c r="M5" s="353" t="s">
        <v>5</v>
      </c>
      <c r="N5" s="354" t="s">
        <v>6</v>
      </c>
      <c r="O5" s="359"/>
      <c r="P5" s="360" t="s">
        <v>66</v>
      </c>
      <c r="Q5" s="361"/>
      <c r="R5" s="362" t="s">
        <v>5</v>
      </c>
      <c r="S5" s="363" t="s">
        <v>6</v>
      </c>
      <c r="U5" s="380"/>
    </row>
    <row r="6" spans="1:21" ht="17.25" hidden="1" thickTop="1">
      <c r="A6" s="219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20">
        <v>253496</v>
      </c>
      <c r="T6" s="126"/>
      <c r="U6" s="123"/>
    </row>
    <row r="7" spans="1:21" hidden="1">
      <c r="A7" s="221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22">
        <v>14522</v>
      </c>
      <c r="U7" s="114"/>
    </row>
    <row r="8" spans="1:21" hidden="1">
      <c r="A8" s="223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22">
        <v>22341</v>
      </c>
      <c r="U8" s="114"/>
    </row>
    <row r="9" spans="1:21" hidden="1">
      <c r="A9" s="224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22">
        <v>28848</v>
      </c>
      <c r="U9" s="114"/>
    </row>
    <row r="10" spans="1:21" hidden="1">
      <c r="A10" s="224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22">
        <v>18396</v>
      </c>
      <c r="U10" s="114"/>
    </row>
    <row r="11" spans="1:21" hidden="1">
      <c r="A11" s="224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22">
        <v>18989</v>
      </c>
      <c r="U11" s="114"/>
    </row>
    <row r="12" spans="1:21" hidden="1">
      <c r="A12" s="224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22">
        <v>22367</v>
      </c>
      <c r="U12" s="114"/>
    </row>
    <row r="13" spans="1:21" hidden="1">
      <c r="A13" s="225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22">
        <v>28599</v>
      </c>
      <c r="U13" s="114"/>
    </row>
    <row r="14" spans="1:21" hidden="1">
      <c r="A14" s="226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22">
        <v>17131</v>
      </c>
      <c r="U14" s="114"/>
    </row>
    <row r="15" spans="1:21" hidden="1">
      <c r="A15" s="223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22">
        <v>14383</v>
      </c>
      <c r="U15" s="114"/>
    </row>
    <row r="16" spans="1:21" hidden="1">
      <c r="A16" s="224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22">
        <v>25785</v>
      </c>
      <c r="U16" s="114"/>
    </row>
    <row r="17" spans="1:21" hidden="1">
      <c r="A17" s="226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22">
        <v>19814</v>
      </c>
      <c r="U17" s="114"/>
    </row>
    <row r="18" spans="1:21" hidden="1">
      <c r="A18" s="227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22">
        <v>35628</v>
      </c>
      <c r="U18" s="114"/>
    </row>
    <row r="19" spans="1:21" hidden="1">
      <c r="A19" s="228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29">
        <v>266803</v>
      </c>
      <c r="U19" s="114"/>
    </row>
    <row r="20" spans="1:21" hidden="1">
      <c r="A20" s="223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22">
        <v>16146</v>
      </c>
      <c r="U20" s="114"/>
    </row>
    <row r="21" spans="1:21" hidden="1">
      <c r="A21" s="223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22">
        <v>16820</v>
      </c>
      <c r="U21" s="114"/>
    </row>
    <row r="22" spans="1:21" hidden="1">
      <c r="A22" s="224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22">
        <v>21519</v>
      </c>
      <c r="U22" s="114"/>
    </row>
    <row r="23" spans="1:21" hidden="1">
      <c r="A23" s="224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22">
        <v>20693</v>
      </c>
      <c r="U23" s="114"/>
    </row>
    <row r="24" spans="1:21" hidden="1">
      <c r="A24" s="226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22">
        <v>25200</v>
      </c>
      <c r="U24" s="114"/>
    </row>
    <row r="25" spans="1:21" hidden="1">
      <c r="A25" s="223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22">
        <v>31234</v>
      </c>
      <c r="U25" s="114"/>
    </row>
    <row r="26" spans="1:21" hidden="1">
      <c r="A26" s="224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22">
        <v>17983</v>
      </c>
      <c r="U26" s="114"/>
    </row>
    <row r="27" spans="1:21" hidden="1">
      <c r="A27" s="224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22">
        <v>19275</v>
      </c>
      <c r="U27" s="114"/>
    </row>
    <row r="28" spans="1:21" hidden="1">
      <c r="A28" s="224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22">
        <v>16548</v>
      </c>
      <c r="U28" s="114"/>
    </row>
    <row r="29" spans="1:21" hidden="1">
      <c r="A29" s="224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22">
        <v>17959</v>
      </c>
      <c r="U29" s="114"/>
    </row>
    <row r="30" spans="1:21" hidden="1">
      <c r="A30" s="224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22">
        <v>23832</v>
      </c>
      <c r="U30" s="114"/>
    </row>
    <row r="31" spans="1:21" hidden="1">
      <c r="A31" s="226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22">
        <v>32580</v>
      </c>
      <c r="U31" s="114"/>
    </row>
    <row r="32" spans="1:21" hidden="1">
      <c r="A32" s="230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31">
        <v>259789</v>
      </c>
      <c r="U32" s="114"/>
    </row>
    <row r="33" spans="1:21" hidden="1">
      <c r="A33" s="232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33">
        <v>24591</v>
      </c>
      <c r="U33" s="114"/>
    </row>
    <row r="34" spans="1:21" hidden="1">
      <c r="A34" s="234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35">
        <v>12890</v>
      </c>
      <c r="U34" s="114"/>
    </row>
    <row r="35" spans="1:21" hidden="1">
      <c r="A35" s="234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35">
        <v>14984.27</v>
      </c>
      <c r="U35" s="114"/>
    </row>
    <row r="36" spans="1:21" hidden="1">
      <c r="A36" s="234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36">
        <v>16643.02</v>
      </c>
      <c r="U36" s="114"/>
    </row>
    <row r="37" spans="1:21" hidden="1">
      <c r="A37" s="234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36">
        <v>28324.15184617952</v>
      </c>
      <c r="U37" s="114"/>
    </row>
    <row r="38" spans="1:21" hidden="1">
      <c r="A38" s="234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36">
        <v>25647.960331849859</v>
      </c>
      <c r="U38" s="114"/>
    </row>
    <row r="39" spans="1:21" hidden="1">
      <c r="A39" s="237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38">
        <v>20364.669999999998</v>
      </c>
      <c r="U39" s="114"/>
    </row>
    <row r="40" spans="1:21" hidden="1">
      <c r="A40" s="234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36">
        <v>24775</v>
      </c>
      <c r="U40" s="114"/>
    </row>
    <row r="41" spans="1:21" hidden="1">
      <c r="A41" s="239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36">
        <v>22465.98</v>
      </c>
      <c r="U41" s="114"/>
    </row>
    <row r="42" spans="1:21" hidden="1">
      <c r="A42" s="239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36">
        <v>16126.14381794881</v>
      </c>
      <c r="U42" s="114"/>
    </row>
    <row r="43" spans="1:21" hidden="1">
      <c r="A43" s="239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40">
        <v>20338.076050387677</v>
      </c>
      <c r="U43" s="114"/>
    </row>
    <row r="44" spans="1:21" hidden="1">
      <c r="A44" s="239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41">
        <v>29446.64780664241</v>
      </c>
      <c r="U44" s="114"/>
    </row>
    <row r="45" spans="1:21" hidden="1">
      <c r="A45" s="242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43">
        <v>256596.91985300829</v>
      </c>
      <c r="U45" s="114"/>
    </row>
    <row r="46" spans="1:21" hidden="1">
      <c r="A46" s="244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45">
        <v>19464.611224220174</v>
      </c>
      <c r="T46" s="125">
        <v>84.9</v>
      </c>
      <c r="U46" s="115">
        <f>B46/T46*100</f>
        <v>88436.966040175394</v>
      </c>
    </row>
    <row r="47" spans="1:21" hidden="1">
      <c r="A47" s="246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35">
        <v>21216.187350548844</v>
      </c>
      <c r="T47" s="125">
        <v>84.9</v>
      </c>
      <c r="U47" s="115">
        <f t="shared" ref="U47:U110" si="0">B47/T47*100</f>
        <v>86534.520488691196</v>
      </c>
    </row>
    <row r="48" spans="1:21" hidden="1">
      <c r="A48" s="246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35">
        <v>32281.872995653568</v>
      </c>
      <c r="T48" s="125">
        <v>84.9</v>
      </c>
      <c r="U48" s="115">
        <f t="shared" si="0"/>
        <v>112352.57610569902</v>
      </c>
    </row>
    <row r="49" spans="1:21" hidden="1">
      <c r="A49" s="247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48">
        <v>23952.45826071145</v>
      </c>
      <c r="T49" s="125">
        <v>84.9</v>
      </c>
      <c r="U49" s="115">
        <f t="shared" si="0"/>
        <v>109735.71375113174</v>
      </c>
    </row>
    <row r="50" spans="1:21" hidden="1">
      <c r="A50" s="247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48">
        <v>22253.537438180825</v>
      </c>
      <c r="T50" s="125">
        <v>84.9</v>
      </c>
      <c r="U50" s="115">
        <f t="shared" si="0"/>
        <v>103372.19571463008</v>
      </c>
    </row>
    <row r="51" spans="1:21" hidden="1">
      <c r="A51" s="249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50">
        <v>22209.0052048535</v>
      </c>
      <c r="T51" s="125">
        <v>84.9</v>
      </c>
      <c r="U51" s="115">
        <f t="shared" si="0"/>
        <v>157955.57480177371</v>
      </c>
    </row>
    <row r="52" spans="1:21" hidden="1">
      <c r="A52" s="249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51">
        <v>28161.265081273814</v>
      </c>
      <c r="T52" s="125">
        <v>84.9</v>
      </c>
      <c r="U52" s="115">
        <f t="shared" si="0"/>
        <v>90509.000201634088</v>
      </c>
    </row>
    <row r="53" spans="1:21" hidden="1">
      <c r="A53" s="252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38">
        <v>24701.459074633578</v>
      </c>
      <c r="T53" s="125">
        <v>84.9</v>
      </c>
      <c r="U53" s="115">
        <f t="shared" si="0"/>
        <v>96057.936547916674</v>
      </c>
    </row>
    <row r="54" spans="1:21" hidden="1">
      <c r="A54" s="252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38">
        <v>21350.953141627768</v>
      </c>
      <c r="T54" s="125">
        <v>84.9</v>
      </c>
      <c r="U54" s="115">
        <f t="shared" si="0"/>
        <v>123678.26297163907</v>
      </c>
    </row>
    <row r="55" spans="1:21" hidden="1">
      <c r="A55" s="252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38">
        <v>27089.848571728056</v>
      </c>
      <c r="T55" s="125">
        <v>84.9</v>
      </c>
      <c r="U55" s="115">
        <f t="shared" si="0"/>
        <v>145885.32397313989</v>
      </c>
    </row>
    <row r="56" spans="1:21" hidden="1">
      <c r="A56" s="252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38">
        <v>35716.353609621292</v>
      </c>
      <c r="T56" s="125">
        <v>84.9</v>
      </c>
      <c r="U56" s="115">
        <f t="shared" si="0"/>
        <v>166874.70173467256</v>
      </c>
    </row>
    <row r="57" spans="1:21" hidden="1">
      <c r="A57" s="253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54">
        <v>57309.037328786741</v>
      </c>
      <c r="T57" s="125">
        <v>84.9</v>
      </c>
      <c r="U57" s="115">
        <f t="shared" si="0"/>
        <v>225224.19642822491</v>
      </c>
    </row>
    <row r="58" spans="1:21" s="102" customFormat="1" hidden="1">
      <c r="A58" s="255" t="s">
        <v>85</v>
      </c>
      <c r="B58" s="112">
        <v>1279117.8064766699</v>
      </c>
      <c r="C58" s="113">
        <v>370887.19010117021</v>
      </c>
      <c r="D58" s="113">
        <v>219321.66055654519</v>
      </c>
      <c r="E58" s="113"/>
      <c r="F58" s="113">
        <v>151565.52954462502</v>
      </c>
      <c r="G58" s="113">
        <v>75699.276960817297</v>
      </c>
      <c r="H58" s="113">
        <v>75866.252583807742</v>
      </c>
      <c r="I58" s="113">
        <v>908230.61637549952</v>
      </c>
      <c r="J58" s="113">
        <v>142605.59324960742</v>
      </c>
      <c r="K58" s="113"/>
      <c r="L58" s="113">
        <v>765625.02312589216</v>
      </c>
      <c r="M58" s="113">
        <v>505784.68642786035</v>
      </c>
      <c r="N58" s="113">
        <v>259840.33669803187</v>
      </c>
      <c r="O58" s="113">
        <v>361927.25380615261</v>
      </c>
      <c r="P58" s="113"/>
      <c r="Q58" s="113">
        <v>917190.55267051735</v>
      </c>
      <c r="R58" s="113">
        <v>581483.96338867769</v>
      </c>
      <c r="S58" s="256">
        <v>335706.58928183961</v>
      </c>
      <c r="T58" s="215">
        <v>84.9</v>
      </c>
      <c r="U58" s="116">
        <f t="shared" si="0"/>
        <v>1506616.9687593284</v>
      </c>
    </row>
    <row r="59" spans="1:21" hidden="1">
      <c r="A59" s="257" t="s">
        <v>86</v>
      </c>
      <c r="B59" s="109">
        <v>66556.836799503886</v>
      </c>
      <c r="C59" s="110">
        <v>18774.017073714371</v>
      </c>
      <c r="D59" s="110">
        <v>6066.152573798513</v>
      </c>
      <c r="E59" s="111" t="s">
        <v>41</v>
      </c>
      <c r="F59" s="108">
        <v>12707.864499915859</v>
      </c>
      <c r="G59" s="108">
        <v>10308.73</v>
      </c>
      <c r="H59" s="108">
        <v>2399.1344999158596</v>
      </c>
      <c r="I59" s="108">
        <v>47782.819725789501</v>
      </c>
      <c r="J59" s="108">
        <v>2706.1234806715547</v>
      </c>
      <c r="K59" s="111" t="s">
        <v>41</v>
      </c>
      <c r="L59" s="108">
        <v>45076.69624511795</v>
      </c>
      <c r="M59" s="108">
        <v>25298.752345508976</v>
      </c>
      <c r="N59" s="108">
        <v>19777.943899608974</v>
      </c>
      <c r="O59" s="108">
        <v>8772.2760544700686</v>
      </c>
      <c r="P59" s="111" t="s">
        <v>41</v>
      </c>
      <c r="Q59" s="108">
        <v>57784.560745033807</v>
      </c>
      <c r="R59" s="108">
        <v>35607.482345508972</v>
      </c>
      <c r="S59" s="258">
        <v>22177.078399524835</v>
      </c>
      <c r="T59" s="125">
        <v>94.5</v>
      </c>
      <c r="U59" s="115">
        <f t="shared" si="0"/>
        <v>70430.515131750144</v>
      </c>
    </row>
    <row r="60" spans="1:21" hidden="1">
      <c r="A60" s="252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59">
        <v>16334.533324250247</v>
      </c>
      <c r="T60" s="125">
        <v>94.5</v>
      </c>
      <c r="U60" s="115">
        <f t="shared" si="0"/>
        <v>73836.592715688006</v>
      </c>
    </row>
    <row r="61" spans="1:21" hidden="1">
      <c r="A61" s="252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59">
        <v>20744.409705823022</v>
      </c>
      <c r="T61" s="125">
        <v>94.5</v>
      </c>
      <c r="U61" s="115">
        <f t="shared" si="0"/>
        <v>104987.1595630345</v>
      </c>
    </row>
    <row r="62" spans="1:21" hidden="1">
      <c r="A62" s="252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59">
        <v>32111.197460614163</v>
      </c>
      <c r="T62" s="125">
        <v>94.5</v>
      </c>
      <c r="U62" s="115">
        <f t="shared" si="0"/>
        <v>99816.631311690682</v>
      </c>
    </row>
    <row r="63" spans="1:21" hidden="1">
      <c r="A63" s="252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59">
        <v>37851.335127300677</v>
      </c>
      <c r="T63" s="125">
        <v>94.5</v>
      </c>
      <c r="U63" s="115">
        <f t="shared" si="0"/>
        <v>120522.01702329516</v>
      </c>
    </row>
    <row r="64" spans="1:21" hidden="1">
      <c r="A64" s="252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59">
        <v>36633.101503408623</v>
      </c>
      <c r="T64" s="125">
        <v>94.5</v>
      </c>
      <c r="U64" s="115">
        <f t="shared" si="0"/>
        <v>113718.87199862406</v>
      </c>
    </row>
    <row r="65" spans="1:21" hidden="1">
      <c r="A65" s="252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59">
        <v>23869.266538213371</v>
      </c>
      <c r="T65" s="125">
        <v>94.5</v>
      </c>
      <c r="U65" s="115">
        <f t="shared" si="0"/>
        <v>70747.32042888405</v>
      </c>
    </row>
    <row r="66" spans="1:21" hidden="1">
      <c r="A66" s="252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59">
        <v>19822.517384889885</v>
      </c>
      <c r="T66" s="125">
        <v>94.5</v>
      </c>
      <c r="U66" s="115">
        <f t="shared" si="0"/>
        <v>80660.809484864018</v>
      </c>
    </row>
    <row r="67" spans="1:21" hidden="1">
      <c r="A67" s="252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59">
        <v>25871.921551064625</v>
      </c>
      <c r="T67" s="125">
        <v>94.5</v>
      </c>
      <c r="U67" s="115">
        <f t="shared" si="0"/>
        <v>71634.274377748501</v>
      </c>
    </row>
    <row r="68" spans="1:21" hidden="1">
      <c r="A68" s="252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59">
        <v>25892.271371771683</v>
      </c>
      <c r="T68" s="125">
        <v>94.5</v>
      </c>
      <c r="U68" s="115">
        <f t="shared" si="0"/>
        <v>102880.0825918848</v>
      </c>
    </row>
    <row r="69" spans="1:21" hidden="1">
      <c r="A69" s="252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59">
        <v>16329.616410431345</v>
      </c>
      <c r="T69" s="125">
        <v>94.5</v>
      </c>
      <c r="U69" s="115">
        <f t="shared" si="0"/>
        <v>100622.05118730819</v>
      </c>
    </row>
    <row r="70" spans="1:21" hidden="1">
      <c r="A70" s="252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59">
        <v>64061.346761963068</v>
      </c>
      <c r="T70" s="125">
        <v>94.5</v>
      </c>
      <c r="U70" s="115">
        <f t="shared" si="0"/>
        <v>260885.8988345387</v>
      </c>
    </row>
    <row r="71" spans="1:21" hidden="1">
      <c r="A71" s="260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61">
        <v>341698.59553925553</v>
      </c>
      <c r="T71" s="125">
        <v>94.5</v>
      </c>
      <c r="U71" s="115">
        <f t="shared" si="0"/>
        <v>1270742.2246493108</v>
      </c>
    </row>
    <row r="72" spans="1:21" hidden="1">
      <c r="A72" s="262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63">
        <v>10809.645765765865</v>
      </c>
      <c r="T72" s="125">
        <v>96.1</v>
      </c>
      <c r="U72" s="115">
        <f t="shared" si="0"/>
        <v>64754.607466964408</v>
      </c>
    </row>
    <row r="73" spans="1:21" hidden="1">
      <c r="A73" s="252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59">
        <v>12490.814974180146</v>
      </c>
      <c r="T73" s="125">
        <v>96.1</v>
      </c>
      <c r="U73" s="115">
        <f t="shared" si="0"/>
        <v>64124.616087848553</v>
      </c>
    </row>
    <row r="74" spans="1:21" hidden="1">
      <c r="A74" s="264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65">
        <v>25608.109868093874</v>
      </c>
      <c r="T74" s="125">
        <v>96.1</v>
      </c>
      <c r="U74" s="115">
        <f t="shared" si="0"/>
        <v>88732.249071982238</v>
      </c>
    </row>
    <row r="75" spans="1:21" hidden="1">
      <c r="A75" s="252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59">
        <v>16697.111675266548</v>
      </c>
      <c r="T75" s="125">
        <v>96.1</v>
      </c>
      <c r="U75" s="115">
        <f t="shared" si="0"/>
        <v>91230.795990496888</v>
      </c>
    </row>
    <row r="76" spans="1:21" hidden="1">
      <c r="A76" s="252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59">
        <v>20403.595295156185</v>
      </c>
      <c r="T76" s="125">
        <v>96.1</v>
      </c>
      <c r="U76" s="115">
        <f t="shared" si="0"/>
        <v>85869.017524621479</v>
      </c>
    </row>
    <row r="77" spans="1:21" hidden="1">
      <c r="A77" s="252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59">
        <v>23879.172850772007</v>
      </c>
      <c r="T77" s="125">
        <v>96.1</v>
      </c>
      <c r="U77" s="115">
        <f t="shared" si="0"/>
        <v>133600.68484175816</v>
      </c>
    </row>
    <row r="78" spans="1:21" hidden="1">
      <c r="A78" s="252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59">
        <v>18291.192933817856</v>
      </c>
      <c r="T78" s="125">
        <v>96.1</v>
      </c>
      <c r="U78" s="115">
        <f t="shared" si="0"/>
        <v>66594.226092327532</v>
      </c>
    </row>
    <row r="79" spans="1:21" hidden="1">
      <c r="A79" s="252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66">
        <v>14142.587621652543</v>
      </c>
      <c r="T79" s="125">
        <v>96.1</v>
      </c>
      <c r="U79" s="115">
        <f t="shared" si="0"/>
        <v>54758.674767897071</v>
      </c>
    </row>
    <row r="80" spans="1:21" hidden="1">
      <c r="A80" s="252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66">
        <v>18123.193185280597</v>
      </c>
      <c r="T80" s="125">
        <v>96.1</v>
      </c>
      <c r="U80" s="115">
        <f t="shared" si="0"/>
        <v>106708.02032384509</v>
      </c>
    </row>
    <row r="81" spans="1:21" hidden="1">
      <c r="A81" s="252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66">
        <v>17962.48292715356</v>
      </c>
      <c r="T81" s="125">
        <v>96.1</v>
      </c>
      <c r="U81" s="115">
        <f t="shared" si="0"/>
        <v>119073.0646689615</v>
      </c>
    </row>
    <row r="82" spans="1:21" hidden="1">
      <c r="A82" s="252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66">
        <v>46912.372939675712</v>
      </c>
      <c r="T82" s="125">
        <v>96.1</v>
      </c>
      <c r="U82" s="115">
        <f t="shared" si="0"/>
        <v>161758.57475452503</v>
      </c>
    </row>
    <row r="83" spans="1:21" hidden="1">
      <c r="A83" s="267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68">
        <v>29558.987833937477</v>
      </c>
      <c r="T83" s="125">
        <v>96.1</v>
      </c>
      <c r="U83" s="115">
        <f t="shared" si="0"/>
        <v>198114.48347273082</v>
      </c>
    </row>
    <row r="84" spans="1:21" hidden="1">
      <c r="A84" s="260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61">
        <v>254879.2678707524</v>
      </c>
      <c r="T84" s="125">
        <v>96.1</v>
      </c>
      <c r="U84" s="115">
        <f t="shared" si="0"/>
        <v>1235319.0150639587</v>
      </c>
    </row>
    <row r="85" spans="1:21" hidden="1">
      <c r="A85" s="252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66">
        <v>23627.978924921532</v>
      </c>
      <c r="T85" s="125">
        <v>100</v>
      </c>
      <c r="U85" s="115">
        <f t="shared" si="0"/>
        <v>73029.706861312996</v>
      </c>
    </row>
    <row r="86" spans="1:21" hidden="1">
      <c r="A86" s="252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66">
        <v>19447.312588243258</v>
      </c>
      <c r="T86" s="125">
        <v>100</v>
      </c>
      <c r="U86" s="115">
        <f t="shared" si="0"/>
        <v>61542.342426640003</v>
      </c>
    </row>
    <row r="87" spans="1:21" hidden="1">
      <c r="A87" s="252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66">
        <v>18846.83694872347</v>
      </c>
      <c r="T87" s="125">
        <v>100</v>
      </c>
      <c r="U87" s="115">
        <f t="shared" si="0"/>
        <v>73466.037792904099</v>
      </c>
    </row>
    <row r="88" spans="1:21" hidden="1">
      <c r="A88" s="252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66">
        <v>21501.251638589871</v>
      </c>
      <c r="T88" s="125">
        <v>100</v>
      </c>
      <c r="U88" s="115">
        <f t="shared" si="0"/>
        <v>81891.193403823272</v>
      </c>
    </row>
    <row r="89" spans="1:21" hidden="1">
      <c r="A89" s="252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66">
        <v>34836.391019445029</v>
      </c>
      <c r="T89" s="125">
        <v>100</v>
      </c>
      <c r="U89" s="115">
        <f t="shared" si="0"/>
        <v>98594.850234198006</v>
      </c>
    </row>
    <row r="90" spans="1:21" hidden="1">
      <c r="A90" s="252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66">
        <v>37491.570947682951</v>
      </c>
      <c r="T90" s="125">
        <v>100</v>
      </c>
      <c r="U90" s="115">
        <f t="shared" si="0"/>
        <v>118248.95332047481</v>
      </c>
    </row>
    <row r="91" spans="1:21" hidden="1">
      <c r="A91" s="252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59">
        <v>20448.877686262396</v>
      </c>
      <c r="T91" s="125">
        <v>100</v>
      </c>
      <c r="U91" s="115">
        <f t="shared" si="0"/>
        <v>86850.807702693332</v>
      </c>
    </row>
    <row r="92" spans="1:21" hidden="1">
      <c r="A92" s="253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66">
        <v>18727.72415619086</v>
      </c>
      <c r="T92" s="125">
        <v>100</v>
      </c>
      <c r="U92" s="115">
        <f t="shared" si="0"/>
        <v>48942.178610940784</v>
      </c>
    </row>
    <row r="93" spans="1:21" hidden="1">
      <c r="A93" s="253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66">
        <v>19658.789786091758</v>
      </c>
      <c r="T93" s="125">
        <v>100</v>
      </c>
      <c r="U93" s="115">
        <f t="shared" si="0"/>
        <v>85486.902151162052</v>
      </c>
    </row>
    <row r="94" spans="1:21" hidden="1">
      <c r="A94" s="253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54">
        <v>24939.72558905523</v>
      </c>
      <c r="T94" s="125">
        <v>100</v>
      </c>
      <c r="U94" s="115">
        <f t="shared" si="0"/>
        <v>55998.45100856114</v>
      </c>
    </row>
    <row r="95" spans="1:21" hidden="1">
      <c r="A95" s="269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70">
        <v>29991.101639385204</v>
      </c>
      <c r="T95" s="125">
        <v>100</v>
      </c>
      <c r="U95" s="115">
        <f t="shared" si="0"/>
        <v>88395.96790248758</v>
      </c>
    </row>
    <row r="96" spans="1:21" hidden="1">
      <c r="A96" s="253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54">
        <v>32835.045774475213</v>
      </c>
      <c r="T96" s="125">
        <v>100</v>
      </c>
      <c r="U96" s="115">
        <f t="shared" si="0"/>
        <v>159851.10658001815</v>
      </c>
    </row>
    <row r="97" spans="1:21" hidden="1">
      <c r="A97" s="260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71">
        <v>302352.60669906676</v>
      </c>
      <c r="T97" s="125">
        <v>100</v>
      </c>
      <c r="U97" s="117">
        <f t="shared" si="0"/>
        <v>1032298.4979952165</v>
      </c>
    </row>
    <row r="98" spans="1:21" hidden="1">
      <c r="A98" s="272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73">
        <v>16290.821830949415</v>
      </c>
      <c r="T98" s="125">
        <v>106.2</v>
      </c>
      <c r="U98" s="115">
        <f t="shared" si="0"/>
        <v>54383.887025133467</v>
      </c>
    </row>
    <row r="99" spans="1:21" hidden="1">
      <c r="A99" s="252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74">
        <v>16046.076056952134</v>
      </c>
      <c r="T99" s="125">
        <v>106.2</v>
      </c>
      <c r="U99" s="115">
        <f t="shared" si="0"/>
        <v>47980.486075300643</v>
      </c>
    </row>
    <row r="100" spans="1:21" hidden="1">
      <c r="A100" s="252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74">
        <v>31753</v>
      </c>
      <c r="T100" s="125">
        <v>106.2</v>
      </c>
      <c r="U100" s="115">
        <f t="shared" si="0"/>
        <v>84656.308851224108</v>
      </c>
    </row>
    <row r="101" spans="1:21" hidden="1">
      <c r="A101" s="275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74">
        <v>28361.007020280598</v>
      </c>
      <c r="T101" s="125">
        <v>106.2</v>
      </c>
      <c r="U101" s="115">
        <f t="shared" si="0"/>
        <v>81440.763508339442</v>
      </c>
    </row>
    <row r="102" spans="1:21" hidden="1">
      <c r="A102" s="275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74">
        <v>38886.6</v>
      </c>
      <c r="T102" s="125">
        <v>106.2</v>
      </c>
      <c r="U102" s="115">
        <f t="shared" si="0"/>
        <v>79721.996233521641</v>
      </c>
    </row>
    <row r="103" spans="1:21" hidden="1">
      <c r="A103" s="275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74">
        <v>41549.230000000003</v>
      </c>
      <c r="T103" s="125">
        <v>106.2</v>
      </c>
      <c r="U103" s="115">
        <f t="shared" si="0"/>
        <v>122316.70433145009</v>
      </c>
    </row>
    <row r="104" spans="1:21" hidden="1">
      <c r="A104" s="276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74">
        <v>19234.810000000001</v>
      </c>
      <c r="T104" s="125">
        <v>106.2</v>
      </c>
      <c r="U104" s="115">
        <f t="shared" si="0"/>
        <v>59830.433145009411</v>
      </c>
    </row>
    <row r="105" spans="1:21" hidden="1">
      <c r="A105" s="276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74">
        <v>25777</v>
      </c>
      <c r="T105" s="125">
        <v>106.2</v>
      </c>
      <c r="U105" s="115">
        <f t="shared" si="0"/>
        <v>80498.352165725039</v>
      </c>
    </row>
    <row r="106" spans="1:21" hidden="1">
      <c r="A106" s="277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78">
        <v>25974.82</v>
      </c>
      <c r="T106" s="125">
        <v>106.2</v>
      </c>
      <c r="U106" s="115">
        <f t="shared" si="0"/>
        <v>81736.826741996236</v>
      </c>
    </row>
    <row r="107" spans="1:21" hidden="1">
      <c r="A107" s="279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78">
        <v>20762.3</v>
      </c>
      <c r="T107" s="125">
        <v>106.2</v>
      </c>
      <c r="U107" s="115">
        <f t="shared" si="0"/>
        <v>76230.932203389835</v>
      </c>
    </row>
    <row r="108" spans="1:21" hidden="1">
      <c r="A108" s="280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81">
        <v>35780.129914045225</v>
      </c>
      <c r="T108" s="125">
        <v>106.2</v>
      </c>
      <c r="U108" s="115">
        <f t="shared" si="0"/>
        <v>99197.92746052549</v>
      </c>
    </row>
    <row r="109" spans="1:21" hidden="1">
      <c r="A109" s="282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83">
        <v>31442.923562845186</v>
      </c>
      <c r="T109" s="125">
        <v>106.2</v>
      </c>
      <c r="U109" s="115">
        <f t="shared" si="0"/>
        <v>174387.37086756842</v>
      </c>
    </row>
    <row r="110" spans="1:21" hidden="1">
      <c r="A110" s="255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84">
        <f t="shared" si="1"/>
        <v>331858.71838507254</v>
      </c>
      <c r="T110" s="125">
        <v>106.2</v>
      </c>
      <c r="U110" s="118">
        <f t="shared" si="0"/>
        <v>1042381.9886091838</v>
      </c>
    </row>
    <row r="111" spans="1:21" hidden="1">
      <c r="A111" s="282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85">
        <v>17309.451707274009</v>
      </c>
      <c r="T111" s="125">
        <v>108.4</v>
      </c>
      <c r="U111" s="115">
        <f t="shared" ref="U111:U160" si="2">B111/T111*100</f>
        <v>73017.799372863577</v>
      </c>
    </row>
    <row r="112" spans="1:21" hidden="1">
      <c r="A112" s="286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87">
        <v>21495</v>
      </c>
      <c r="T112" s="125">
        <v>108.4</v>
      </c>
      <c r="U112" s="115">
        <f t="shared" si="2"/>
        <v>84782.287822878221</v>
      </c>
    </row>
    <row r="113" spans="1:21" hidden="1">
      <c r="A113" s="286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87">
        <v>32561</v>
      </c>
      <c r="T113" s="125">
        <v>108.4</v>
      </c>
      <c r="U113" s="115">
        <f t="shared" si="2"/>
        <v>76996.309963099629</v>
      </c>
    </row>
    <row r="114" spans="1:21" hidden="1">
      <c r="A114" s="288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87">
        <v>20950.774775619382</v>
      </c>
      <c r="T114" s="125">
        <v>108.4</v>
      </c>
      <c r="U114" s="115">
        <f t="shared" si="2"/>
        <v>71137.500420099313</v>
      </c>
    </row>
    <row r="115" spans="1:21" hidden="1">
      <c r="A115" s="288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87">
        <v>37144</v>
      </c>
      <c r="T115" s="125">
        <v>108.4</v>
      </c>
      <c r="U115" s="115">
        <f t="shared" si="2"/>
        <v>78589.483394833936</v>
      </c>
    </row>
    <row r="116" spans="1:21" hidden="1">
      <c r="A116" s="288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87">
        <v>31084</v>
      </c>
      <c r="T116" s="125">
        <v>108.4</v>
      </c>
      <c r="U116" s="115">
        <f t="shared" si="2"/>
        <v>121154.05904059039</v>
      </c>
    </row>
    <row r="117" spans="1:21" hidden="1">
      <c r="A117" s="288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87">
        <v>26966</v>
      </c>
      <c r="T117" s="125">
        <v>108.4</v>
      </c>
      <c r="U117" s="115">
        <f t="shared" si="2"/>
        <v>69518.450184501839</v>
      </c>
    </row>
    <row r="118" spans="1:21" hidden="1">
      <c r="A118" s="289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87">
        <v>16029</v>
      </c>
      <c r="T118" s="125">
        <v>108.4</v>
      </c>
      <c r="U118" s="115">
        <f t="shared" si="2"/>
        <v>56147.601476014759</v>
      </c>
    </row>
    <row r="119" spans="1:21" hidden="1">
      <c r="A119" s="289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87">
        <f t="shared" si="3"/>
        <v>21153</v>
      </c>
      <c r="T119" s="125">
        <v>108.4</v>
      </c>
      <c r="U119" s="115">
        <f t="shared" si="2"/>
        <v>66986.162361623603</v>
      </c>
    </row>
    <row r="120" spans="1:21" hidden="1">
      <c r="A120" s="289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87">
        <f t="shared" si="3"/>
        <v>24998.990321421203</v>
      </c>
      <c r="T120" s="125">
        <v>108.4</v>
      </c>
      <c r="U120" s="115">
        <f t="shared" si="2"/>
        <v>60427.419615105842</v>
      </c>
    </row>
    <row r="121" spans="1:21" hidden="1">
      <c r="A121" s="290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91">
        <f t="shared" si="3"/>
        <v>29356.596714272251</v>
      </c>
      <c r="T121" s="125">
        <v>108.4</v>
      </c>
      <c r="U121" s="115">
        <f t="shared" si="2"/>
        <v>77923.710373729817</v>
      </c>
    </row>
    <row r="122" spans="1:21" hidden="1">
      <c r="A122" s="290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91">
        <v>36229</v>
      </c>
      <c r="T122" s="125">
        <v>108.4</v>
      </c>
      <c r="U122" s="115">
        <f t="shared" si="2"/>
        <v>99722.324723247235</v>
      </c>
    </row>
    <row r="123" spans="1:21" s="102" customFormat="1" hidden="1">
      <c r="A123" s="292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93">
        <f t="shared" si="4"/>
        <v>315276.81351858686</v>
      </c>
      <c r="T123" s="127">
        <v>108.4</v>
      </c>
      <c r="U123" s="119">
        <f t="shared" si="2"/>
        <v>936403.10874858825</v>
      </c>
    </row>
    <row r="124" spans="1:21" hidden="1">
      <c r="A124" s="294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91">
        <v>15070</v>
      </c>
      <c r="T124" s="125">
        <v>108.5</v>
      </c>
      <c r="U124" s="115">
        <f t="shared" si="2"/>
        <v>40349.308755760372</v>
      </c>
    </row>
    <row r="125" spans="1:21" hidden="1">
      <c r="A125" s="294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91">
        <v>22292</v>
      </c>
      <c r="T125" s="125">
        <v>108.5</v>
      </c>
      <c r="U125" s="115">
        <f t="shared" si="2"/>
        <v>51704.147465437789</v>
      </c>
    </row>
    <row r="126" spans="1:21" hidden="1">
      <c r="A126" s="294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91">
        <v>28791</v>
      </c>
      <c r="T126" s="125">
        <v>108.5</v>
      </c>
      <c r="U126" s="115">
        <f t="shared" si="2"/>
        <v>60157.603686635943</v>
      </c>
    </row>
    <row r="127" spans="1:21" hidden="1">
      <c r="A127" s="294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91">
        <v>19600</v>
      </c>
      <c r="T127" s="125">
        <v>108.5</v>
      </c>
      <c r="U127" s="115">
        <f t="shared" si="2"/>
        <v>58942.857142857145</v>
      </c>
    </row>
    <row r="128" spans="1:21" hidden="1">
      <c r="A128" s="294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91">
        <v>25946</v>
      </c>
      <c r="T128" s="125">
        <v>108.5</v>
      </c>
      <c r="U128" s="115">
        <f t="shared" si="2"/>
        <v>68320.737327188937</v>
      </c>
    </row>
    <row r="129" spans="1:25" hidden="1">
      <c r="A129" s="295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96">
        <v>30151</v>
      </c>
      <c r="T129" s="125">
        <v>108.5</v>
      </c>
      <c r="U129" s="115">
        <f t="shared" si="2"/>
        <v>81367.741935483864</v>
      </c>
    </row>
    <row r="130" spans="1:25" hidden="1">
      <c r="A130" s="295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96">
        <v>23061</v>
      </c>
      <c r="T130" s="125">
        <v>108.5</v>
      </c>
      <c r="U130" s="115">
        <f t="shared" si="2"/>
        <v>62130.875576036866</v>
      </c>
    </row>
    <row r="131" spans="1:25" hidden="1">
      <c r="A131" s="297" t="s">
        <v>135</v>
      </c>
      <c r="B131" s="101">
        <v>59679</v>
      </c>
      <c r="C131" s="101">
        <v>24326</v>
      </c>
      <c r="D131" s="101">
        <v>13832</v>
      </c>
      <c r="E131" s="101">
        <v>833</v>
      </c>
      <c r="F131" s="101">
        <v>10494</v>
      </c>
      <c r="G131" s="101">
        <v>1465</v>
      </c>
      <c r="H131" s="101">
        <v>9030</v>
      </c>
      <c r="I131" s="101">
        <v>35353</v>
      </c>
      <c r="J131" s="101">
        <v>4999</v>
      </c>
      <c r="K131" s="101">
        <v>3315</v>
      </c>
      <c r="L131" s="101">
        <v>30355</v>
      </c>
      <c r="M131" s="101">
        <v>13984</v>
      </c>
      <c r="N131" s="101">
        <v>16371</v>
      </c>
      <c r="O131" s="101">
        <v>18831</v>
      </c>
      <c r="P131" s="101">
        <v>4148</v>
      </c>
      <c r="Q131" s="101">
        <v>40849</v>
      </c>
      <c r="R131" s="101">
        <v>15448</v>
      </c>
      <c r="S131" s="298">
        <v>25401</v>
      </c>
      <c r="T131" s="125">
        <v>108.5</v>
      </c>
      <c r="U131" s="115">
        <f t="shared" si="2"/>
        <v>55003.686635944701</v>
      </c>
    </row>
    <row r="132" spans="1:25" hidden="1">
      <c r="A132" s="295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96">
        <v>25685</v>
      </c>
      <c r="T132" s="125">
        <v>108.5</v>
      </c>
      <c r="U132" s="115">
        <f t="shared" si="2"/>
        <v>66866.359447004608</v>
      </c>
    </row>
    <row r="133" spans="1:25" s="103" customFormat="1" hidden="1">
      <c r="A133" s="297" t="s">
        <v>137</v>
      </c>
      <c r="B133" s="101">
        <v>94919</v>
      </c>
      <c r="C133" s="101">
        <v>24092</v>
      </c>
      <c r="D133" s="101">
        <v>13308</v>
      </c>
      <c r="E133" s="101">
        <v>1325</v>
      </c>
      <c r="F133" s="101">
        <v>10784</v>
      </c>
      <c r="G133" s="101">
        <v>3256</v>
      </c>
      <c r="H133" s="101">
        <v>7528</v>
      </c>
      <c r="I133" s="101">
        <v>70827</v>
      </c>
      <c r="J133" s="101">
        <v>15427</v>
      </c>
      <c r="K133" s="101">
        <v>3005</v>
      </c>
      <c r="L133" s="101">
        <v>55400</v>
      </c>
      <c r="M133" s="101">
        <v>38706</v>
      </c>
      <c r="N133" s="101">
        <v>16694</v>
      </c>
      <c r="O133" s="101">
        <v>28735</v>
      </c>
      <c r="P133" s="101">
        <v>4330</v>
      </c>
      <c r="Q133" s="101">
        <v>66184</v>
      </c>
      <c r="R133" s="101">
        <v>41962</v>
      </c>
      <c r="S133" s="298">
        <v>24222</v>
      </c>
      <c r="T133" s="125">
        <v>108.5</v>
      </c>
      <c r="U133" s="115">
        <f t="shared" si="2"/>
        <v>87482.949308755764</v>
      </c>
    </row>
    <row r="134" spans="1:25" s="103" customFormat="1" hidden="1">
      <c r="A134" s="297" t="s">
        <v>138</v>
      </c>
      <c r="B134" s="101">
        <v>83469</v>
      </c>
      <c r="C134" s="101">
        <v>33258</v>
      </c>
      <c r="D134" s="101">
        <v>17905</v>
      </c>
      <c r="E134" s="101">
        <v>434</v>
      </c>
      <c r="F134" s="101">
        <v>15353</v>
      </c>
      <c r="G134" s="101">
        <v>6710</v>
      </c>
      <c r="H134" s="101">
        <v>8643</v>
      </c>
      <c r="I134" s="101">
        <v>50211</v>
      </c>
      <c r="J134" s="101">
        <v>7067</v>
      </c>
      <c r="K134" s="101">
        <v>1573</v>
      </c>
      <c r="L134" s="101">
        <v>43144</v>
      </c>
      <c r="M134" s="101">
        <v>24340</v>
      </c>
      <c r="N134" s="101">
        <v>18804</v>
      </c>
      <c r="O134" s="101">
        <v>24973</v>
      </c>
      <c r="P134" s="101">
        <v>2007</v>
      </c>
      <c r="Q134" s="101">
        <v>58496</v>
      </c>
      <c r="R134" s="101">
        <v>31050</v>
      </c>
      <c r="S134" s="298">
        <v>27446</v>
      </c>
      <c r="T134" s="125">
        <v>108.5</v>
      </c>
      <c r="U134" s="115">
        <f t="shared" si="2"/>
        <v>76929.953917050691</v>
      </c>
    </row>
    <row r="135" spans="1:25" hidden="1">
      <c r="A135" s="295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96">
        <v>53453</v>
      </c>
      <c r="T135" s="125">
        <v>108.5</v>
      </c>
      <c r="U135" s="115">
        <f t="shared" si="2"/>
        <v>132282.02764976959</v>
      </c>
      <c r="Y135" s="89"/>
    </row>
    <row r="136" spans="1:25" hidden="1">
      <c r="A136" s="292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93">
        <f t="shared" si="5"/>
        <v>321118</v>
      </c>
      <c r="T136" s="125">
        <v>108.5</v>
      </c>
      <c r="U136" s="119">
        <f t="shared" si="2"/>
        <v>841538.24884792627</v>
      </c>
    </row>
    <row r="137" spans="1:25" hidden="1">
      <c r="A137" s="295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96">
        <v>14755</v>
      </c>
      <c r="T137" s="128">
        <v>110.1</v>
      </c>
      <c r="U137" s="115">
        <f t="shared" si="2"/>
        <v>63058.128973660314</v>
      </c>
    </row>
    <row r="138" spans="1:25" hidden="1">
      <c r="A138" s="295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96">
        <v>24391</v>
      </c>
      <c r="T138" s="128">
        <v>110.1</v>
      </c>
      <c r="U138" s="115">
        <f t="shared" si="2"/>
        <v>70619.43687556767</v>
      </c>
    </row>
    <row r="139" spans="1:25" hidden="1">
      <c r="A139" s="295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96">
        <v>27920</v>
      </c>
      <c r="T139" s="128">
        <v>110.1</v>
      </c>
      <c r="U139" s="115">
        <f t="shared" si="2"/>
        <v>69449.591280653956</v>
      </c>
    </row>
    <row r="140" spans="1:25" hidden="1">
      <c r="A140" s="295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96">
        <v>22310</v>
      </c>
      <c r="T140" s="128">
        <v>110.1</v>
      </c>
      <c r="U140" s="115">
        <f t="shared" si="2"/>
        <v>82788.374205267944</v>
      </c>
    </row>
    <row r="141" spans="1:25" hidden="1">
      <c r="A141" s="295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96">
        <v>31943</v>
      </c>
      <c r="T141" s="128">
        <v>110.1</v>
      </c>
      <c r="U141" s="115">
        <f t="shared" si="2"/>
        <v>72074.477747502271</v>
      </c>
    </row>
    <row r="142" spans="1:25" hidden="1">
      <c r="A142" s="295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96">
        <v>33164</v>
      </c>
      <c r="T142" s="128">
        <v>110.1</v>
      </c>
      <c r="U142" s="115">
        <f t="shared" si="2"/>
        <v>93009.990917347881</v>
      </c>
    </row>
    <row r="143" spans="1:25" hidden="1">
      <c r="A143" s="295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96">
        <v>34234</v>
      </c>
      <c r="T143" s="128">
        <v>110.1</v>
      </c>
      <c r="U143" s="115">
        <f t="shared" si="2"/>
        <v>74327.883742052683</v>
      </c>
    </row>
    <row r="144" spans="1:25" hidden="1">
      <c r="A144" s="295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96">
        <v>25651</v>
      </c>
      <c r="T144" s="128">
        <v>110.1</v>
      </c>
      <c r="U144" s="115">
        <f t="shared" si="2"/>
        <v>85740.236148955504</v>
      </c>
    </row>
    <row r="145" spans="1:25" hidden="1">
      <c r="A145" s="295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96">
        <v>29975</v>
      </c>
      <c r="T145" s="128">
        <v>110.1</v>
      </c>
      <c r="U145" s="115">
        <f t="shared" si="2"/>
        <v>87015.440508628526</v>
      </c>
    </row>
    <row r="146" spans="1:25" s="103" customFormat="1" hidden="1">
      <c r="A146" s="297" t="s">
        <v>150</v>
      </c>
      <c r="B146" s="101">
        <v>89165</v>
      </c>
      <c r="C146" s="101">
        <v>21910</v>
      </c>
      <c r="D146" s="101">
        <v>13426</v>
      </c>
      <c r="E146" s="101">
        <v>1523</v>
      </c>
      <c r="F146" s="101">
        <v>8484</v>
      </c>
      <c r="G146" s="101">
        <v>1666</v>
      </c>
      <c r="H146" s="101">
        <v>6818</v>
      </c>
      <c r="I146" s="101">
        <v>67256</v>
      </c>
      <c r="J146" s="101">
        <v>9599</v>
      </c>
      <c r="K146" s="101">
        <v>2528</v>
      </c>
      <c r="L146" s="101">
        <v>57656</v>
      </c>
      <c r="M146" s="101">
        <v>39118</v>
      </c>
      <c r="N146" s="101">
        <v>18538</v>
      </c>
      <c r="O146" s="101">
        <v>23025</v>
      </c>
      <c r="P146" s="101">
        <v>4051</v>
      </c>
      <c r="Q146" s="101">
        <v>66140</v>
      </c>
      <c r="R146" s="101">
        <v>40783</v>
      </c>
      <c r="S146" s="298">
        <v>25357</v>
      </c>
      <c r="T146" s="128">
        <v>110.1</v>
      </c>
      <c r="U146" s="115">
        <f t="shared" si="2"/>
        <v>80985.467756584927</v>
      </c>
    </row>
    <row r="147" spans="1:25" s="103" customFormat="1" hidden="1">
      <c r="A147" s="297" t="s">
        <v>151</v>
      </c>
      <c r="B147" s="101">
        <v>73466</v>
      </c>
      <c r="C147" s="101">
        <v>24881</v>
      </c>
      <c r="D147" s="101">
        <v>12556</v>
      </c>
      <c r="E147" s="101">
        <v>308</v>
      </c>
      <c r="F147" s="101">
        <v>12324</v>
      </c>
      <c r="G147" s="101">
        <v>5399</v>
      </c>
      <c r="H147" s="101">
        <v>6925</v>
      </c>
      <c r="I147" s="101">
        <v>48586</v>
      </c>
      <c r="J147" s="101">
        <v>11403</v>
      </c>
      <c r="K147" s="101">
        <v>2997</v>
      </c>
      <c r="L147" s="101">
        <v>37183</v>
      </c>
      <c r="M147" s="101">
        <v>13334</v>
      </c>
      <c r="N147" s="101">
        <v>23849</v>
      </c>
      <c r="O147" s="101">
        <v>23959</v>
      </c>
      <c r="P147" s="101">
        <v>3305</v>
      </c>
      <c r="Q147" s="101">
        <v>49507</v>
      </c>
      <c r="R147" s="101">
        <v>18733</v>
      </c>
      <c r="S147" s="298">
        <v>30775</v>
      </c>
      <c r="T147" s="128">
        <v>110.1</v>
      </c>
      <c r="U147" s="115">
        <f t="shared" si="2"/>
        <v>66726.61217075387</v>
      </c>
    </row>
    <row r="148" spans="1:25" hidden="1">
      <c r="A148" s="295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96">
        <v>36029</v>
      </c>
      <c r="T148" s="128">
        <v>110.1</v>
      </c>
      <c r="U148" s="115">
        <f t="shared" si="2"/>
        <v>130284.28701180746</v>
      </c>
      <c r="Y148" s="89"/>
    </row>
    <row r="149" spans="1:25" hidden="1">
      <c r="A149" s="292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93">
        <f t="shared" si="6"/>
        <v>336504</v>
      </c>
      <c r="T149" s="128">
        <v>110.1</v>
      </c>
      <c r="U149" s="119">
        <f t="shared" si="2"/>
        <v>976079.92733878293</v>
      </c>
    </row>
    <row r="150" spans="1:25" ht="18" hidden="1" customHeight="1">
      <c r="A150" s="299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300">
        <v>26621</v>
      </c>
      <c r="T150" s="129">
        <v>110</v>
      </c>
      <c r="U150" s="115">
        <f t="shared" si="2"/>
        <v>83744.545454545456</v>
      </c>
    </row>
    <row r="151" spans="1:25" ht="18" hidden="1" customHeight="1">
      <c r="A151" s="301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300">
        <v>21121</v>
      </c>
      <c r="T151" s="129">
        <v>110</v>
      </c>
      <c r="U151" s="115">
        <f t="shared" si="2"/>
        <v>73496.363636363647</v>
      </c>
    </row>
    <row r="152" spans="1:25" ht="18" hidden="1" customHeight="1">
      <c r="A152" s="301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302">
        <v>27857</v>
      </c>
      <c r="T152" s="129">
        <v>110</v>
      </c>
      <c r="U152" s="115">
        <f t="shared" si="2"/>
        <v>130928.18181818181</v>
      </c>
    </row>
    <row r="153" spans="1:25" ht="18" hidden="1" customHeight="1">
      <c r="A153" s="301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302">
        <v>33882</v>
      </c>
      <c r="T153" s="129">
        <v>108.6</v>
      </c>
      <c r="U153" s="115">
        <f t="shared" si="2"/>
        <v>99912.352235723534</v>
      </c>
    </row>
    <row r="154" spans="1:25" ht="18" hidden="1" customHeight="1">
      <c r="A154" s="301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303">
        <v>59330</v>
      </c>
      <c r="T154" s="129">
        <v>108.6</v>
      </c>
      <c r="U154" s="115">
        <f t="shared" si="2"/>
        <v>142685.08287292818</v>
      </c>
    </row>
    <row r="155" spans="1:25" s="160" customFormat="1" ht="18" hidden="1" customHeight="1">
      <c r="A155" s="301" t="s">
        <v>160</v>
      </c>
      <c r="B155" s="157">
        <v>158650</v>
      </c>
      <c r="C155" s="157">
        <v>55954</v>
      </c>
      <c r="D155" s="157">
        <v>46704</v>
      </c>
      <c r="E155" s="157">
        <v>680</v>
      </c>
      <c r="F155" s="157">
        <v>9251</v>
      </c>
      <c r="G155" s="157">
        <v>1590</v>
      </c>
      <c r="H155" s="157">
        <v>7661</v>
      </c>
      <c r="I155" s="157">
        <v>102696</v>
      </c>
      <c r="J155" s="157">
        <v>11783</v>
      </c>
      <c r="K155" s="157">
        <v>6058</v>
      </c>
      <c r="L155" s="157">
        <v>90912</v>
      </c>
      <c r="M155" s="157">
        <v>55019</v>
      </c>
      <c r="N155" s="157">
        <v>35893</v>
      </c>
      <c r="O155" s="157">
        <v>58487</v>
      </c>
      <c r="P155" s="157">
        <v>6738</v>
      </c>
      <c r="Q155" s="157">
        <v>100163</v>
      </c>
      <c r="R155" s="157">
        <v>56609</v>
      </c>
      <c r="S155" s="304">
        <v>43554</v>
      </c>
      <c r="T155" s="158">
        <v>108.6</v>
      </c>
      <c r="U155" s="159">
        <f t="shared" si="2"/>
        <v>146086.5561694291</v>
      </c>
    </row>
    <row r="156" spans="1:25" s="162" customFormat="1" ht="18" hidden="1" customHeight="1">
      <c r="A156" s="305" t="s">
        <v>163</v>
      </c>
      <c r="B156" s="161">
        <v>103387.79528973253</v>
      </c>
      <c r="C156" s="161">
        <v>25940.240000000002</v>
      </c>
      <c r="D156" s="161">
        <v>15778.12</v>
      </c>
      <c r="E156" s="161">
        <v>357.02</v>
      </c>
      <c r="F156" s="161">
        <v>10162.120000000001</v>
      </c>
      <c r="G156" s="161">
        <v>4191.2</v>
      </c>
      <c r="H156" s="161">
        <v>5970.92</v>
      </c>
      <c r="I156" s="161">
        <v>77447.55528973254</v>
      </c>
      <c r="J156" s="161">
        <v>3849.6755890755535</v>
      </c>
      <c r="K156" s="161">
        <v>2667.76</v>
      </c>
      <c r="L156" s="161">
        <v>73597.879700656995</v>
      </c>
      <c r="M156" s="161">
        <v>48000.741787599669</v>
      </c>
      <c r="N156" s="161">
        <v>25597.137913057319</v>
      </c>
      <c r="O156" s="161">
        <v>19627.795589075555</v>
      </c>
      <c r="P156" s="161">
        <v>3024.78</v>
      </c>
      <c r="Q156" s="161">
        <v>83759.999700656976</v>
      </c>
      <c r="R156" s="161">
        <v>52191.941787599673</v>
      </c>
      <c r="S156" s="306">
        <v>31568.057913057321</v>
      </c>
      <c r="T156" s="158">
        <v>111.2</v>
      </c>
      <c r="U156" s="159">
        <f t="shared" si="2"/>
        <v>92974.63605191774</v>
      </c>
    </row>
    <row r="157" spans="1:25" s="164" customFormat="1" ht="18" hidden="1" customHeight="1">
      <c r="A157" s="305" t="s">
        <v>164</v>
      </c>
      <c r="B157" s="163">
        <v>97783</v>
      </c>
      <c r="C157" s="163">
        <v>25315</v>
      </c>
      <c r="D157" s="163">
        <v>9505</v>
      </c>
      <c r="E157" s="163">
        <v>205</v>
      </c>
      <c r="F157" s="163">
        <v>15810</v>
      </c>
      <c r="G157" s="163">
        <v>11022</v>
      </c>
      <c r="H157" s="163">
        <v>4787</v>
      </c>
      <c r="I157" s="163">
        <v>72468</v>
      </c>
      <c r="J157" s="163">
        <v>6665</v>
      </c>
      <c r="K157" s="163">
        <v>1837</v>
      </c>
      <c r="L157" s="163">
        <v>65803</v>
      </c>
      <c r="M157" s="163">
        <v>43878</v>
      </c>
      <c r="N157" s="163">
        <v>21926</v>
      </c>
      <c r="O157" s="163">
        <v>16170</v>
      </c>
      <c r="P157" s="163">
        <v>2043</v>
      </c>
      <c r="Q157" s="163">
        <v>81613</v>
      </c>
      <c r="R157" s="163">
        <v>54900</v>
      </c>
      <c r="S157" s="307">
        <v>26713</v>
      </c>
      <c r="T157" s="158">
        <v>111.2</v>
      </c>
      <c r="U157" s="159">
        <f t="shared" si="2"/>
        <v>87934.352517985608</v>
      </c>
    </row>
    <row r="158" spans="1:25" s="164" customFormat="1" ht="18" hidden="1" customHeight="1">
      <c r="A158" s="305" t="s">
        <v>165</v>
      </c>
      <c r="B158" s="165">
        <v>204073.735782295</v>
      </c>
      <c r="C158" s="165">
        <v>19194.32</v>
      </c>
      <c r="D158" s="165">
        <v>13913.42</v>
      </c>
      <c r="E158" s="165">
        <v>605.86</v>
      </c>
      <c r="F158" s="165">
        <v>5280.9</v>
      </c>
      <c r="G158" s="165">
        <v>817.5</v>
      </c>
      <c r="H158" s="165">
        <v>4463.3999999999996</v>
      </c>
      <c r="I158" s="165">
        <v>184879.41578229493</v>
      </c>
      <c r="J158" s="165">
        <v>47522.600996772424</v>
      </c>
      <c r="K158" s="165">
        <v>38676.213526305888</v>
      </c>
      <c r="L158" s="165">
        <v>137356.81478552253</v>
      </c>
      <c r="M158" s="165">
        <v>84651.826343210822</v>
      </c>
      <c r="N158" s="165">
        <v>52704.988442311704</v>
      </c>
      <c r="O158" s="165">
        <v>61436.020996772422</v>
      </c>
      <c r="P158" s="165">
        <v>39282.073526305889</v>
      </c>
      <c r="Q158" s="165">
        <v>142637.71478552252</v>
      </c>
      <c r="R158" s="165">
        <v>85469.326343210822</v>
      </c>
      <c r="S158" s="308">
        <v>57168.388442311705</v>
      </c>
      <c r="T158" s="166">
        <v>111.2</v>
      </c>
      <c r="U158" s="159">
        <f t="shared" si="2"/>
        <v>183519.54656681206</v>
      </c>
    </row>
    <row r="159" spans="1:25" s="162" customFormat="1" ht="18" hidden="1" customHeight="1">
      <c r="A159" s="305" t="s">
        <v>166</v>
      </c>
      <c r="B159" s="165">
        <v>119967</v>
      </c>
      <c r="C159" s="165">
        <v>27953</v>
      </c>
      <c r="D159" s="165">
        <v>18362</v>
      </c>
      <c r="E159" s="165">
        <v>3467</v>
      </c>
      <c r="F159" s="165">
        <v>9592</v>
      </c>
      <c r="G159" s="165">
        <v>2260</v>
      </c>
      <c r="H159" s="165">
        <v>7332</v>
      </c>
      <c r="I159" s="165">
        <v>92014</v>
      </c>
      <c r="J159" s="165">
        <v>6292</v>
      </c>
      <c r="K159" s="165">
        <v>1451</v>
      </c>
      <c r="L159" s="165">
        <v>85722</v>
      </c>
      <c r="M159" s="165">
        <v>63063</v>
      </c>
      <c r="N159" s="165">
        <v>22659</v>
      </c>
      <c r="O159" s="165">
        <v>24653</v>
      </c>
      <c r="P159" s="165">
        <v>4919</v>
      </c>
      <c r="Q159" s="165">
        <v>95314</v>
      </c>
      <c r="R159" s="165">
        <v>65323</v>
      </c>
      <c r="S159" s="308">
        <v>29990</v>
      </c>
      <c r="T159" s="166"/>
      <c r="U159" s="159" t="e">
        <f t="shared" si="2"/>
        <v>#DIV/0!</v>
      </c>
    </row>
    <row r="160" spans="1:25" s="162" customFormat="1" ht="18" hidden="1" customHeight="1">
      <c r="A160" s="309" t="s">
        <v>167</v>
      </c>
      <c r="B160" s="167">
        <v>152871.87538101626</v>
      </c>
      <c r="C160" s="167">
        <v>44040.480000000003</v>
      </c>
      <c r="D160" s="167">
        <v>30603.279999999999</v>
      </c>
      <c r="E160" s="167">
        <v>971.49</v>
      </c>
      <c r="F160" s="167">
        <v>13437.2</v>
      </c>
      <c r="G160" s="167">
        <v>6851</v>
      </c>
      <c r="H160" s="167">
        <v>6586</v>
      </c>
      <c r="I160" s="167">
        <v>108831.39538101625</v>
      </c>
      <c r="J160" s="167">
        <v>14022.121081180474</v>
      </c>
      <c r="K160" s="167">
        <v>2742.28</v>
      </c>
      <c r="L160" s="167">
        <v>94809.274299835772</v>
      </c>
      <c r="M160" s="167">
        <v>61476.546817519302</v>
      </c>
      <c r="N160" s="167">
        <v>33332.727482316477</v>
      </c>
      <c r="O160" s="167">
        <v>44625.401081180476</v>
      </c>
      <c r="P160" s="167">
        <v>3713.77</v>
      </c>
      <c r="Q160" s="167">
        <v>108246.47429983577</v>
      </c>
      <c r="R160" s="167">
        <v>68328</v>
      </c>
      <c r="S160" s="310">
        <v>39919</v>
      </c>
      <c r="T160" s="166"/>
      <c r="U160" s="168" t="e">
        <f t="shared" si="2"/>
        <v>#DIV/0!</v>
      </c>
      <c r="Y160" s="169"/>
    </row>
    <row r="161" spans="1:25" s="164" customFormat="1" ht="18" hidden="1" customHeight="1">
      <c r="A161" s="305" t="s">
        <v>169</v>
      </c>
      <c r="B161" s="165">
        <v>162655.79666666666</v>
      </c>
      <c r="C161" s="194">
        <v>70415.899999999994</v>
      </c>
      <c r="D161" s="194">
        <v>40728.94</v>
      </c>
      <c r="E161" s="194">
        <v>1824.28</v>
      </c>
      <c r="F161" s="194">
        <v>29686.959999999999</v>
      </c>
      <c r="G161" s="194">
        <v>13831.09</v>
      </c>
      <c r="H161" s="194">
        <v>15855.87</v>
      </c>
      <c r="I161" s="194">
        <v>92239.896666666667</v>
      </c>
      <c r="J161" s="194">
        <v>27609.826666666664</v>
      </c>
      <c r="K161" s="194">
        <v>225.79</v>
      </c>
      <c r="L161" s="194">
        <v>64630.07</v>
      </c>
      <c r="M161" s="194">
        <v>30106.016666666666</v>
      </c>
      <c r="N161" s="194">
        <v>34524.053333333337</v>
      </c>
      <c r="O161" s="165">
        <v>68338.766666666663</v>
      </c>
      <c r="P161" s="165">
        <v>2050.0700000000002</v>
      </c>
      <c r="Q161" s="165">
        <v>94317.03</v>
      </c>
      <c r="R161" s="165">
        <v>43937.106666666667</v>
      </c>
      <c r="S161" s="308">
        <v>50379.92333333334</v>
      </c>
      <c r="T161" s="166"/>
      <c r="U161" s="175" t="e">
        <f>B161/T161*100</f>
        <v>#DIV/0!</v>
      </c>
      <c r="Y161" s="180"/>
    </row>
    <row r="162" spans="1:25" s="172" customFormat="1" ht="18" hidden="1" customHeight="1">
      <c r="A162" s="292" t="s">
        <v>173</v>
      </c>
      <c r="B162" s="170">
        <f>SUM(B150:B161)</f>
        <v>1579836.0176477062</v>
      </c>
      <c r="C162" s="170">
        <f t="shared" ref="C162:S162" si="7">SUM(C150:C161)</f>
        <v>447328.93999999994</v>
      </c>
      <c r="D162" s="170">
        <f t="shared" si="7"/>
        <v>306618.76</v>
      </c>
      <c r="E162" s="170">
        <f t="shared" si="7"/>
        <v>13759.650000000001</v>
      </c>
      <c r="F162" s="170">
        <f t="shared" si="7"/>
        <v>140711.18</v>
      </c>
      <c r="G162" s="170">
        <f t="shared" si="7"/>
        <v>51613.789999999994</v>
      </c>
      <c r="H162" s="170">
        <f t="shared" si="7"/>
        <v>89095.19</v>
      </c>
      <c r="I162" s="170">
        <f t="shared" si="7"/>
        <v>1132507.2631197104</v>
      </c>
      <c r="J162" s="170">
        <f t="shared" si="7"/>
        <v>148285.22433369514</v>
      </c>
      <c r="K162" s="170">
        <f t="shared" si="7"/>
        <v>69984.04352630589</v>
      </c>
      <c r="L162" s="170">
        <f t="shared" si="7"/>
        <v>984221.03878601524</v>
      </c>
      <c r="M162" s="170">
        <f t="shared" si="7"/>
        <v>625215.13161499659</v>
      </c>
      <c r="N162" s="170">
        <f t="shared" si="7"/>
        <v>359006.90717101883</v>
      </c>
      <c r="O162" s="170">
        <f t="shared" si="7"/>
        <v>454903.98433369515</v>
      </c>
      <c r="P162" s="170">
        <f t="shared" si="7"/>
        <v>83744.693526305899</v>
      </c>
      <c r="Q162" s="170">
        <f t="shared" si="7"/>
        <v>1124931.2187860152</v>
      </c>
      <c r="R162" s="170">
        <f t="shared" si="7"/>
        <v>676829.37479747715</v>
      </c>
      <c r="S162" s="311">
        <f t="shared" si="7"/>
        <v>448103.3696887024</v>
      </c>
      <c r="T162" s="158">
        <v>110.16800000000001</v>
      </c>
      <c r="U162" s="171">
        <f>B162/T162*100</f>
        <v>1434024.415118461</v>
      </c>
      <c r="Y162" s="173"/>
    </row>
    <row r="163" spans="1:25" s="155" customFormat="1" ht="18" customHeight="1" thickTop="1">
      <c r="A163" s="305" t="s">
        <v>175</v>
      </c>
      <c r="B163" s="165">
        <v>78814.60647506715</v>
      </c>
      <c r="C163" s="174">
        <v>29437.54</v>
      </c>
      <c r="D163" s="174">
        <v>19304.73</v>
      </c>
      <c r="E163" s="174">
        <v>3106.93</v>
      </c>
      <c r="F163" s="174">
        <v>10132.81</v>
      </c>
      <c r="G163" s="174">
        <v>4609.59</v>
      </c>
      <c r="H163" s="174">
        <v>5523.22</v>
      </c>
      <c r="I163" s="174">
        <v>49377.066475067157</v>
      </c>
      <c r="J163" s="174">
        <v>4781.047842709002</v>
      </c>
      <c r="K163" s="174">
        <v>1748</v>
      </c>
      <c r="L163" s="174">
        <v>44596.018632358144</v>
      </c>
      <c r="M163" s="174">
        <v>24639.523583227863</v>
      </c>
      <c r="N163" s="174">
        <v>19956.495049130288</v>
      </c>
      <c r="O163" s="165">
        <v>24085.777842709002</v>
      </c>
      <c r="P163" s="165">
        <v>4854.93</v>
      </c>
      <c r="Q163" s="165">
        <v>54728.828632358141</v>
      </c>
      <c r="R163" s="165">
        <v>29249.113583227863</v>
      </c>
      <c r="S163" s="308">
        <v>25479.715049130289</v>
      </c>
      <c r="T163" s="154"/>
      <c r="U163" s="153"/>
      <c r="Y163" s="156"/>
    </row>
    <row r="164" spans="1:25" s="162" customFormat="1" ht="18" customHeight="1">
      <c r="A164" s="312" t="s">
        <v>176</v>
      </c>
      <c r="B164" s="152">
        <v>110447.21469007744</v>
      </c>
      <c r="C164" s="197">
        <v>30454.22</v>
      </c>
      <c r="D164" s="197">
        <v>15153.86</v>
      </c>
      <c r="E164" s="197">
        <v>269.04000000000002</v>
      </c>
      <c r="F164" s="197">
        <v>15300.36</v>
      </c>
      <c r="G164" s="197">
        <v>8684.23</v>
      </c>
      <c r="H164" s="197">
        <v>6616.13</v>
      </c>
      <c r="I164" s="197">
        <v>79992.994690077438</v>
      </c>
      <c r="J164" s="197">
        <v>7497.6628790194964</v>
      </c>
      <c r="K164" s="197">
        <v>6507.03</v>
      </c>
      <c r="L164" s="197">
        <v>72495.331811057942</v>
      </c>
      <c r="M164" s="197">
        <v>39013.060793636883</v>
      </c>
      <c r="N164" s="197">
        <v>33482.271017421066</v>
      </c>
      <c r="O164" s="198">
        <v>22651.522879019496</v>
      </c>
      <c r="P164" s="198">
        <v>6776.07</v>
      </c>
      <c r="Q164" s="198">
        <v>87795.691811057943</v>
      </c>
      <c r="R164" s="198">
        <v>47697.290793636879</v>
      </c>
      <c r="S164" s="313">
        <v>40098.401017421063</v>
      </c>
      <c r="T164" s="177"/>
      <c r="U164" s="175"/>
      <c r="Y164" s="169"/>
    </row>
    <row r="165" spans="1:25" s="164" customFormat="1" ht="18" customHeight="1">
      <c r="A165" s="305" t="s">
        <v>177</v>
      </c>
      <c r="B165" s="165">
        <v>132017.32222372183</v>
      </c>
      <c r="C165" s="165">
        <v>38756.1</v>
      </c>
      <c r="D165" s="165">
        <v>21588.17</v>
      </c>
      <c r="E165" s="165">
        <v>1043.79</v>
      </c>
      <c r="F165" s="165">
        <v>17167.93</v>
      </c>
      <c r="G165" s="165">
        <v>10141.959999999999</v>
      </c>
      <c r="H165" s="165">
        <v>7025.97</v>
      </c>
      <c r="I165" s="165">
        <v>93261.222223721838</v>
      </c>
      <c r="J165" s="165">
        <v>14298.15565411229</v>
      </c>
      <c r="K165" s="165">
        <v>6737.48</v>
      </c>
      <c r="L165" s="165">
        <v>78963.066569609553</v>
      </c>
      <c r="M165" s="165">
        <v>47198.682455490554</v>
      </c>
      <c r="N165" s="165">
        <v>31764.384114119002</v>
      </c>
      <c r="O165" s="176">
        <v>35886.32565411229</v>
      </c>
      <c r="P165" s="176">
        <v>7781.27</v>
      </c>
      <c r="Q165" s="176">
        <v>96130.996569609546</v>
      </c>
      <c r="R165" s="176">
        <v>57340.642455490561</v>
      </c>
      <c r="S165" s="314">
        <v>38790.354114119</v>
      </c>
      <c r="T165" s="178"/>
      <c r="U165" s="179"/>
      <c r="Y165" s="180"/>
    </row>
    <row r="166" spans="1:25" s="164" customFormat="1" ht="18" customHeight="1">
      <c r="A166" s="305" t="s">
        <v>178</v>
      </c>
      <c r="B166" s="137">
        <v>120303.25663763564</v>
      </c>
      <c r="C166" s="181">
        <v>20870.69311692</v>
      </c>
      <c r="D166" s="182">
        <v>15759.23569892</v>
      </c>
      <c r="E166" s="181">
        <v>1467.17</v>
      </c>
      <c r="F166" s="181">
        <v>5111.457418</v>
      </c>
      <c r="G166" s="181">
        <v>1800.81</v>
      </c>
      <c r="H166" s="181">
        <v>3310.647418</v>
      </c>
      <c r="I166" s="181">
        <v>99432.563520715645</v>
      </c>
      <c r="J166" s="181">
        <v>7165.0688986645964</v>
      </c>
      <c r="K166" s="181">
        <v>569.90951551680644</v>
      </c>
      <c r="L166" s="181">
        <v>92267.494622051046</v>
      </c>
      <c r="M166" s="181">
        <v>62016.068573918405</v>
      </c>
      <c r="N166" s="181">
        <v>30251.426048132646</v>
      </c>
      <c r="O166" s="183">
        <v>22924.304597584596</v>
      </c>
      <c r="P166" s="183">
        <v>2037.0795155168066</v>
      </c>
      <c r="Q166" s="183">
        <v>97378.952040051052</v>
      </c>
      <c r="R166" s="183">
        <v>63816.87857391841</v>
      </c>
      <c r="S166" s="315">
        <v>33562.07346613265</v>
      </c>
      <c r="T166" s="178"/>
      <c r="U166" s="179"/>
      <c r="Y166" s="180"/>
    </row>
    <row r="167" spans="1:25" s="162" customFormat="1" ht="18" customHeight="1">
      <c r="A167" s="305" t="s">
        <v>179</v>
      </c>
      <c r="B167" s="137">
        <v>109717.3168216382</v>
      </c>
      <c r="C167" s="181">
        <v>30351.01</v>
      </c>
      <c r="D167" s="182">
        <v>19066.310000000001</v>
      </c>
      <c r="E167" s="181">
        <v>603</v>
      </c>
      <c r="F167" s="181">
        <v>11284.7</v>
      </c>
      <c r="G167" s="181">
        <v>2436.46</v>
      </c>
      <c r="H167" s="181">
        <v>8848.24</v>
      </c>
      <c r="I167" s="181">
        <v>79366.306821638209</v>
      </c>
      <c r="J167" s="181">
        <v>5262.6004868198779</v>
      </c>
      <c r="K167" s="181">
        <v>2195.86</v>
      </c>
      <c r="L167" s="181">
        <v>74103.706334818329</v>
      </c>
      <c r="M167" s="181">
        <v>48265.997098407744</v>
      </c>
      <c r="N167" s="181">
        <v>25837.709236410592</v>
      </c>
      <c r="O167" s="183">
        <v>24328.910486819877</v>
      </c>
      <c r="P167" s="183">
        <v>2798.86</v>
      </c>
      <c r="Q167" s="183">
        <v>85388.406334818341</v>
      </c>
      <c r="R167" s="183">
        <v>50702.457098407744</v>
      </c>
      <c r="S167" s="315">
        <v>34685.949236410583</v>
      </c>
      <c r="T167" s="177"/>
      <c r="U167" s="175"/>
      <c r="Y167" s="169"/>
    </row>
    <row r="168" spans="1:25" s="162" customFormat="1" ht="18" customHeight="1">
      <c r="A168" s="305" t="s">
        <v>180</v>
      </c>
      <c r="B168" s="137">
        <v>139117.74935301309</v>
      </c>
      <c r="C168" s="181">
        <v>37212.53</v>
      </c>
      <c r="D168" s="182">
        <v>22850.61</v>
      </c>
      <c r="E168" s="181">
        <v>439.24</v>
      </c>
      <c r="F168" s="181">
        <v>14361.92</v>
      </c>
      <c r="G168" s="181">
        <v>3602.83</v>
      </c>
      <c r="H168" s="181">
        <v>10759.09</v>
      </c>
      <c r="I168" s="181">
        <v>101905.21935301309</v>
      </c>
      <c r="J168" s="181">
        <v>9941.6281920838192</v>
      </c>
      <c r="K168" s="181">
        <v>3375.37</v>
      </c>
      <c r="L168" s="181">
        <v>91963.591160929282</v>
      </c>
      <c r="M168" s="181">
        <v>58093.197029596668</v>
      </c>
      <c r="N168" s="181">
        <v>33870.394131332607</v>
      </c>
      <c r="O168" s="183">
        <v>32792.238192083816</v>
      </c>
      <c r="P168" s="183">
        <v>3814.61</v>
      </c>
      <c r="Q168" s="183">
        <v>106325.51116092928</v>
      </c>
      <c r="R168" s="183">
        <v>61696.027029596669</v>
      </c>
      <c r="S168" s="315">
        <v>44629.484131332611</v>
      </c>
      <c r="T168" s="177"/>
      <c r="U168" s="175"/>
      <c r="Y168" s="169"/>
    </row>
    <row r="169" spans="1:25" s="164" customFormat="1" ht="18" customHeight="1">
      <c r="A169" s="305" t="s">
        <v>192</v>
      </c>
      <c r="B169" s="137">
        <v>147473.12541402047</v>
      </c>
      <c r="C169" s="181">
        <v>45637.43</v>
      </c>
      <c r="D169" s="182">
        <v>24798.59</v>
      </c>
      <c r="E169" s="181">
        <v>4077.6</v>
      </c>
      <c r="F169" s="181">
        <v>20838.84</v>
      </c>
      <c r="G169" s="181">
        <v>10507.12</v>
      </c>
      <c r="H169" s="181">
        <v>10331.719999999999</v>
      </c>
      <c r="I169" s="181">
        <v>101835.69541402046</v>
      </c>
      <c r="J169" s="181">
        <v>9246.6027586500495</v>
      </c>
      <c r="K169" s="181">
        <v>1627.2963718911155</v>
      </c>
      <c r="L169" s="181">
        <v>92589.092655370405</v>
      </c>
      <c r="M169" s="181">
        <v>57396.053575016471</v>
      </c>
      <c r="N169" s="181">
        <v>35193.039080353941</v>
      </c>
      <c r="O169" s="183">
        <v>34045.192758650046</v>
      </c>
      <c r="P169" s="183">
        <v>5704.8963718911155</v>
      </c>
      <c r="Q169" s="183">
        <v>113427.9326553704</v>
      </c>
      <c r="R169" s="183">
        <v>67903.173575016466</v>
      </c>
      <c r="S169" s="315">
        <v>45524.759080353935</v>
      </c>
      <c r="T169" s="178"/>
      <c r="U169" s="179"/>
      <c r="Y169" s="180"/>
    </row>
    <row r="170" spans="1:25" s="164" customFormat="1" ht="18" customHeight="1">
      <c r="A170" s="305" t="s">
        <v>195</v>
      </c>
      <c r="B170" s="137">
        <v>153809.39476147969</v>
      </c>
      <c r="C170" s="181">
        <v>48283.37</v>
      </c>
      <c r="D170" s="182">
        <v>21054.27</v>
      </c>
      <c r="E170" s="181">
        <v>317.63</v>
      </c>
      <c r="F170" s="181">
        <v>27229.1</v>
      </c>
      <c r="G170" s="181">
        <v>13900.56</v>
      </c>
      <c r="H170" s="181">
        <v>13328.54</v>
      </c>
      <c r="I170" s="181">
        <v>105526.0247614797</v>
      </c>
      <c r="J170" s="181">
        <v>19227.33181339757</v>
      </c>
      <c r="K170" s="181">
        <v>6375.76</v>
      </c>
      <c r="L170" s="181">
        <v>86298.692948082127</v>
      </c>
      <c r="M170" s="181">
        <v>57097.830399849525</v>
      </c>
      <c r="N170" s="181">
        <v>29200.862548232599</v>
      </c>
      <c r="O170" s="183">
        <v>40281.601813397574</v>
      </c>
      <c r="P170" s="183">
        <v>6693.39</v>
      </c>
      <c r="Q170" s="183">
        <v>113527.79294808213</v>
      </c>
      <c r="R170" s="183">
        <v>70998.390399849523</v>
      </c>
      <c r="S170" s="315">
        <v>42529.402548232603</v>
      </c>
      <c r="T170" s="178"/>
      <c r="U170" s="179"/>
      <c r="Y170" s="180"/>
    </row>
    <row r="171" spans="1:25" s="164" customFormat="1" ht="18" customHeight="1">
      <c r="A171" s="305" t="s">
        <v>196</v>
      </c>
      <c r="B171" s="137">
        <v>132506.74182587379</v>
      </c>
      <c r="C171" s="181">
        <v>30405.59</v>
      </c>
      <c r="D171" s="182">
        <v>16204.34</v>
      </c>
      <c r="E171" s="181">
        <v>58.26</v>
      </c>
      <c r="F171" s="181">
        <v>14201.25</v>
      </c>
      <c r="G171" s="181">
        <v>2898.57</v>
      </c>
      <c r="H171" s="181">
        <v>11302.68</v>
      </c>
      <c r="I171" s="181">
        <v>102101.15182587378</v>
      </c>
      <c r="J171" s="181">
        <v>9434.5732353187577</v>
      </c>
      <c r="K171" s="181">
        <v>0</v>
      </c>
      <c r="L171" s="181">
        <v>92666.578590555029</v>
      </c>
      <c r="M171" s="181">
        <v>71603.624879877068</v>
      </c>
      <c r="N171" s="181">
        <v>21062.95371067795</v>
      </c>
      <c r="O171" s="183">
        <v>25638.91323531876</v>
      </c>
      <c r="P171" s="183">
        <v>58.26</v>
      </c>
      <c r="Q171" s="183">
        <v>106867.82859055503</v>
      </c>
      <c r="R171" s="183">
        <v>74502.194879877075</v>
      </c>
      <c r="S171" s="315">
        <v>32365.63371067795</v>
      </c>
      <c r="T171" s="184"/>
      <c r="U171" s="185"/>
      <c r="Y171" s="180"/>
    </row>
    <row r="172" spans="1:25" s="162" customFormat="1" ht="18" customHeight="1">
      <c r="A172" s="305" t="s">
        <v>197</v>
      </c>
      <c r="B172" s="137">
        <v>168155.86559022707</v>
      </c>
      <c r="C172" s="181">
        <v>38841.589999999997</v>
      </c>
      <c r="D172" s="182">
        <v>29453.17</v>
      </c>
      <c r="E172" s="181">
        <v>1361.1</v>
      </c>
      <c r="F172" s="181">
        <v>9388.42</v>
      </c>
      <c r="G172" s="181">
        <v>2528.4</v>
      </c>
      <c r="H172" s="181">
        <v>6860.02</v>
      </c>
      <c r="I172" s="181">
        <v>129314.27559022707</v>
      </c>
      <c r="J172" s="181">
        <v>7469.4033823992058</v>
      </c>
      <c r="K172" s="181">
        <v>2402.89</v>
      </c>
      <c r="L172" s="181">
        <v>121844.87220782787</v>
      </c>
      <c r="M172" s="181">
        <v>76098.300985062699</v>
      </c>
      <c r="N172" s="181">
        <v>45746.571222765167</v>
      </c>
      <c r="O172" s="183">
        <v>36922.573382399205</v>
      </c>
      <c r="P172" s="183">
        <v>3763.99</v>
      </c>
      <c r="Q172" s="183">
        <v>131233.29220782788</v>
      </c>
      <c r="R172" s="183">
        <v>78626.700985062693</v>
      </c>
      <c r="S172" s="315">
        <v>52606.591222765164</v>
      </c>
      <c r="T172" s="177"/>
      <c r="U172" s="175"/>
      <c r="Y172" s="169"/>
    </row>
    <row r="173" spans="1:25" s="162" customFormat="1" ht="18" customHeight="1">
      <c r="A173" s="305" t="s">
        <v>198</v>
      </c>
      <c r="B173" s="137">
        <v>134384.65064459771</v>
      </c>
      <c r="C173" s="181">
        <v>37522.17</v>
      </c>
      <c r="D173" s="182">
        <v>18722.22</v>
      </c>
      <c r="E173" s="181">
        <v>1104.23</v>
      </c>
      <c r="F173" s="181">
        <v>18799.95</v>
      </c>
      <c r="G173" s="181">
        <v>7858.32</v>
      </c>
      <c r="H173" s="181">
        <v>10941.63</v>
      </c>
      <c r="I173" s="181">
        <v>96862.48064459773</v>
      </c>
      <c r="J173" s="181">
        <v>5741.159643090813</v>
      </c>
      <c r="K173" s="181">
        <v>3723.32</v>
      </c>
      <c r="L173" s="181">
        <v>91121.32100150692</v>
      </c>
      <c r="M173" s="181">
        <v>63477.413315859689</v>
      </c>
      <c r="N173" s="181">
        <v>27643.90768564722</v>
      </c>
      <c r="O173" s="183">
        <v>24463.379643090815</v>
      </c>
      <c r="P173" s="183">
        <v>4827.55</v>
      </c>
      <c r="Q173" s="183">
        <v>109921.27100150692</v>
      </c>
      <c r="R173" s="183">
        <v>71335.733315859688</v>
      </c>
      <c r="S173" s="315">
        <v>38585.537685647221</v>
      </c>
      <c r="T173" s="177"/>
      <c r="U173" s="175"/>
      <c r="Y173" s="169"/>
    </row>
    <row r="174" spans="1:25" s="162" customFormat="1" ht="18" customHeight="1">
      <c r="A174" s="305" t="s">
        <v>199</v>
      </c>
      <c r="B174" s="195">
        <v>222009.90099150129</v>
      </c>
      <c r="C174" s="196">
        <v>86333.41</v>
      </c>
      <c r="D174" s="194">
        <v>48557.59</v>
      </c>
      <c r="E174" s="196">
        <v>2691.28</v>
      </c>
      <c r="F174" s="196">
        <v>37775.82</v>
      </c>
      <c r="G174" s="196">
        <v>20869.509999999998</v>
      </c>
      <c r="H174" s="196">
        <v>16906.310000000001</v>
      </c>
      <c r="I174" s="196">
        <v>135676.49099150128</v>
      </c>
      <c r="J174" s="196">
        <v>9380.3349945277114</v>
      </c>
      <c r="K174" s="196">
        <v>5183.4799999999996</v>
      </c>
      <c r="L174" s="196">
        <v>126296.15599697357</v>
      </c>
      <c r="M174" s="196">
        <v>64733.935477132967</v>
      </c>
      <c r="N174" s="196">
        <v>61562.220519840615</v>
      </c>
      <c r="O174" s="176">
        <v>57937.924994527719</v>
      </c>
      <c r="P174" s="176">
        <v>7874.76</v>
      </c>
      <c r="Q174" s="176">
        <v>164071.97599697358</v>
      </c>
      <c r="R174" s="176">
        <v>85603.445477132962</v>
      </c>
      <c r="S174" s="314">
        <v>78468.530519840613</v>
      </c>
      <c r="T174" s="177">
        <v>109.85471669665</v>
      </c>
      <c r="U174" s="175"/>
      <c r="Y174" s="169"/>
    </row>
    <row r="175" spans="1:25" s="162" customFormat="1" ht="18" customHeight="1">
      <c r="A175" s="316" t="s">
        <v>200</v>
      </c>
      <c r="B175" s="186">
        <f>SUM(B163:B174)</f>
        <v>1648757.1454288536</v>
      </c>
      <c r="C175" s="186">
        <f t="shared" ref="C175:S175" si="8">SUM(C163:C174)</f>
        <v>474105.65311692003</v>
      </c>
      <c r="D175" s="186">
        <f t="shared" si="8"/>
        <v>272513.09569891996</v>
      </c>
      <c r="E175" s="186">
        <f t="shared" si="8"/>
        <v>16539.27</v>
      </c>
      <c r="F175" s="186">
        <f t="shared" si="8"/>
        <v>201592.55741800001</v>
      </c>
      <c r="G175" s="186">
        <f t="shared" si="8"/>
        <v>89838.36</v>
      </c>
      <c r="H175" s="186">
        <f t="shared" si="8"/>
        <v>111754.19741800001</v>
      </c>
      <c r="I175" s="186">
        <f t="shared" si="8"/>
        <v>1174651.4923119335</v>
      </c>
      <c r="J175" s="186">
        <f t="shared" si="8"/>
        <v>109445.5697807932</v>
      </c>
      <c r="K175" s="186">
        <f t="shared" si="8"/>
        <v>40446.395887407925</v>
      </c>
      <c r="L175" s="186">
        <f t="shared" si="8"/>
        <v>1065205.92253114</v>
      </c>
      <c r="M175" s="186">
        <f t="shared" si="8"/>
        <v>669633.68816707656</v>
      </c>
      <c r="N175" s="186">
        <f t="shared" si="8"/>
        <v>395572.23436406365</v>
      </c>
      <c r="O175" s="186">
        <f t="shared" si="8"/>
        <v>381958.66547971324</v>
      </c>
      <c r="P175" s="186">
        <f t="shared" si="8"/>
        <v>56985.665887407929</v>
      </c>
      <c r="Q175" s="186">
        <f t="shared" si="8"/>
        <v>1266798.4799491405</v>
      </c>
      <c r="R175" s="186">
        <f t="shared" si="8"/>
        <v>759472.04816707643</v>
      </c>
      <c r="S175" s="317">
        <f t="shared" si="8"/>
        <v>507326.43178206362</v>
      </c>
      <c r="T175" s="178">
        <v>109.85471669665</v>
      </c>
      <c r="U175" s="171">
        <f>B175/T175*100</f>
        <v>1500852.3939683805</v>
      </c>
      <c r="Y175" s="169"/>
    </row>
    <row r="176" spans="1:25" s="155" customFormat="1" ht="18" customHeight="1">
      <c r="A176" s="305" t="s">
        <v>201</v>
      </c>
      <c r="B176" s="165">
        <v>99647.191052631591</v>
      </c>
      <c r="C176" s="165">
        <v>30166.57</v>
      </c>
      <c r="D176" s="165">
        <v>18421.47</v>
      </c>
      <c r="E176" s="165">
        <v>3404.03</v>
      </c>
      <c r="F176" s="165">
        <v>11745.1</v>
      </c>
      <c r="G176" s="165">
        <v>5609.72</v>
      </c>
      <c r="H176" s="165">
        <v>6135.38</v>
      </c>
      <c r="I176" s="165">
        <v>69480.621052631584</v>
      </c>
      <c r="J176" s="165">
        <v>5560.2215789473685</v>
      </c>
      <c r="K176" s="165">
        <v>1869.08</v>
      </c>
      <c r="L176" s="165">
        <v>63920.399473684207</v>
      </c>
      <c r="M176" s="165">
        <v>41917.648421052632</v>
      </c>
      <c r="N176" s="165">
        <v>22002.751052631578</v>
      </c>
      <c r="O176" s="165">
        <v>23981.691578947371</v>
      </c>
      <c r="P176" s="165">
        <v>5273.11</v>
      </c>
      <c r="Q176" s="165">
        <v>75665.499473684205</v>
      </c>
      <c r="R176" s="165">
        <v>47527.368421052626</v>
      </c>
      <c r="S176" s="308">
        <v>28138.131052631579</v>
      </c>
      <c r="T176" s="154"/>
      <c r="U176" s="153"/>
      <c r="Y176" s="156"/>
    </row>
    <row r="177" spans="1:25" s="162" customFormat="1" ht="18" customHeight="1">
      <c r="A177" s="312" t="s">
        <v>202</v>
      </c>
      <c r="B177" s="152">
        <v>136392.20697052075</v>
      </c>
      <c r="C177" s="152">
        <v>39068.629999999997</v>
      </c>
      <c r="D177" s="152">
        <v>15501.02</v>
      </c>
      <c r="E177" s="152">
        <v>426.22</v>
      </c>
      <c r="F177" s="152">
        <v>23567.61</v>
      </c>
      <c r="G177" s="152">
        <v>12570.18</v>
      </c>
      <c r="H177" s="152">
        <v>10997.43</v>
      </c>
      <c r="I177" s="152">
        <v>97323.576970520779</v>
      </c>
      <c r="J177" s="152">
        <v>38640.049328656787</v>
      </c>
      <c r="K177" s="152">
        <v>3538.82</v>
      </c>
      <c r="L177" s="152">
        <v>58683.527641863991</v>
      </c>
      <c r="M177" s="152">
        <v>36122.482023492666</v>
      </c>
      <c r="N177" s="152">
        <v>22561.045618371318</v>
      </c>
      <c r="O177" s="152">
        <v>54141.069328656784</v>
      </c>
      <c r="P177" s="152">
        <v>3965.04</v>
      </c>
      <c r="Q177" s="152">
        <v>82251.137641863985</v>
      </c>
      <c r="R177" s="152">
        <v>48692.662023492667</v>
      </c>
      <c r="S177" s="318">
        <v>33558.475618371318</v>
      </c>
      <c r="T177" s="177"/>
      <c r="U177" s="175"/>
      <c r="Y177" s="169"/>
    </row>
    <row r="178" spans="1:25" s="162" customFormat="1" ht="18" customHeight="1">
      <c r="A178" s="305">
        <v>2017.3</v>
      </c>
      <c r="B178" s="165">
        <v>109513</v>
      </c>
      <c r="C178" s="165">
        <v>31073</v>
      </c>
      <c r="D178" s="165">
        <v>21635</v>
      </c>
      <c r="E178" s="165">
        <v>513.16</v>
      </c>
      <c r="F178" s="165">
        <v>9438</v>
      </c>
      <c r="G178" s="165">
        <v>3461</v>
      </c>
      <c r="H178" s="165">
        <v>5977</v>
      </c>
      <c r="I178" s="165">
        <v>78440.302202427396</v>
      </c>
      <c r="J178" s="165">
        <v>12634.163131851592</v>
      </c>
      <c r="K178" s="165">
        <v>2629.531475226413</v>
      </c>
      <c r="L178" s="165">
        <v>65806.139070575809</v>
      </c>
      <c r="M178" s="165">
        <v>40772.803040581734</v>
      </c>
      <c r="N178" s="165">
        <v>25033.336029994069</v>
      </c>
      <c r="O178" s="165">
        <v>34269</v>
      </c>
      <c r="P178" s="165">
        <v>3143</v>
      </c>
      <c r="Q178" s="165">
        <v>75244</v>
      </c>
      <c r="R178" s="165">
        <v>44234</v>
      </c>
      <c r="S178" s="308">
        <v>31010</v>
      </c>
      <c r="T178" s="177">
        <v>32261.136029994068</v>
      </c>
      <c r="U178" s="175"/>
      <c r="Y178" s="169"/>
    </row>
    <row r="179" spans="1:25" s="162" customFormat="1" ht="18" customHeight="1">
      <c r="A179" s="305">
        <v>2017.4</v>
      </c>
      <c r="B179" s="165">
        <v>158022</v>
      </c>
      <c r="C179" s="165">
        <v>31810</v>
      </c>
      <c r="D179" s="165">
        <v>23551</v>
      </c>
      <c r="E179" s="165">
        <v>243</v>
      </c>
      <c r="F179" s="165">
        <v>8259</v>
      </c>
      <c r="G179" s="165">
        <v>1201</v>
      </c>
      <c r="H179" s="165">
        <v>7058</v>
      </c>
      <c r="I179" s="165">
        <v>126212</v>
      </c>
      <c r="J179" s="165">
        <v>16683</v>
      </c>
      <c r="K179" s="165">
        <v>8385</v>
      </c>
      <c r="L179" s="165">
        <v>109529</v>
      </c>
      <c r="M179" s="165">
        <v>52806</v>
      </c>
      <c r="N179" s="165">
        <v>56722</v>
      </c>
      <c r="O179" s="165">
        <v>40234.078930835494</v>
      </c>
      <c r="P179" s="165">
        <v>8628.33</v>
      </c>
      <c r="Q179" s="165">
        <v>117787.63444291307</v>
      </c>
      <c r="R179" s="165">
        <v>54007.814848323018</v>
      </c>
      <c r="S179" s="308">
        <v>63779.819594590052</v>
      </c>
      <c r="T179" s="177"/>
      <c r="U179" s="175"/>
      <c r="Y179" s="169"/>
    </row>
    <row r="180" spans="1:25" s="162" customFormat="1" ht="18" customHeight="1">
      <c r="A180" s="305">
        <v>2017.5</v>
      </c>
      <c r="B180" s="165">
        <v>138305</v>
      </c>
      <c r="C180" s="165">
        <v>34179</v>
      </c>
      <c r="D180" s="165">
        <v>22469</v>
      </c>
      <c r="E180" s="165">
        <v>484</v>
      </c>
      <c r="F180" s="165">
        <v>11709</v>
      </c>
      <c r="G180" s="165">
        <v>1880</v>
      </c>
      <c r="H180" s="165">
        <v>9829</v>
      </c>
      <c r="I180" s="165">
        <v>104127</v>
      </c>
      <c r="J180" s="165">
        <v>17384</v>
      </c>
      <c r="K180" s="165">
        <v>8117</v>
      </c>
      <c r="L180" s="165">
        <v>86743</v>
      </c>
      <c r="M180" s="165">
        <v>59645</v>
      </c>
      <c r="N180" s="165">
        <v>27098</v>
      </c>
      <c r="O180" s="165">
        <v>39854</v>
      </c>
      <c r="P180" s="165">
        <v>8601</v>
      </c>
      <c r="Q180" s="165">
        <v>98452</v>
      </c>
      <c r="R180" s="165">
        <v>61525</v>
      </c>
      <c r="S180" s="308">
        <v>36927</v>
      </c>
      <c r="T180" s="177"/>
      <c r="U180" s="175"/>
      <c r="Y180" s="169"/>
    </row>
    <row r="181" spans="1:25" s="162" customFormat="1" ht="18" customHeight="1">
      <c r="A181" s="305">
        <v>2017.6</v>
      </c>
      <c r="B181" s="165">
        <v>144907</v>
      </c>
      <c r="C181" s="165">
        <v>53924</v>
      </c>
      <c r="D181" s="165">
        <v>36613</v>
      </c>
      <c r="E181" s="165">
        <v>765</v>
      </c>
      <c r="F181" s="165">
        <v>17311</v>
      </c>
      <c r="G181" s="165">
        <v>6740</v>
      </c>
      <c r="H181" s="165">
        <v>10571</v>
      </c>
      <c r="I181" s="165">
        <v>90984</v>
      </c>
      <c r="J181" s="165">
        <v>3814</v>
      </c>
      <c r="K181" s="165">
        <v>1935</v>
      </c>
      <c r="L181" s="165">
        <v>87170</v>
      </c>
      <c r="M181" s="165">
        <v>54651</v>
      </c>
      <c r="N181" s="165">
        <v>32520</v>
      </c>
      <c r="O181" s="165">
        <v>40426</v>
      </c>
      <c r="P181" s="165">
        <v>2700</v>
      </c>
      <c r="Q181" s="165">
        <v>104481</v>
      </c>
      <c r="R181" s="165">
        <v>61390</v>
      </c>
      <c r="S181" s="308">
        <v>43091</v>
      </c>
      <c r="T181" s="177"/>
      <c r="U181" s="175"/>
      <c r="Y181" s="169"/>
    </row>
    <row r="182" spans="1:25" s="162" customFormat="1" ht="18" customHeight="1">
      <c r="A182" s="305">
        <v>2017.7</v>
      </c>
      <c r="B182" s="165">
        <v>97985</v>
      </c>
      <c r="C182" s="165">
        <v>26446</v>
      </c>
      <c r="D182" s="165">
        <v>16471</v>
      </c>
      <c r="E182" s="165">
        <v>725</v>
      </c>
      <c r="F182" s="165">
        <v>9975</v>
      </c>
      <c r="G182" s="165">
        <v>1931</v>
      </c>
      <c r="H182" s="165">
        <v>8044</v>
      </c>
      <c r="I182" s="165">
        <v>71539</v>
      </c>
      <c r="J182" s="165">
        <v>3497</v>
      </c>
      <c r="K182" s="165">
        <v>1718</v>
      </c>
      <c r="L182" s="165">
        <v>68042</v>
      </c>
      <c r="M182" s="165">
        <v>43831</v>
      </c>
      <c r="N182" s="165">
        <v>24211</v>
      </c>
      <c r="O182" s="165">
        <v>19968</v>
      </c>
      <c r="P182" s="165">
        <v>2443</v>
      </c>
      <c r="Q182" s="165">
        <v>78017</v>
      </c>
      <c r="R182" s="165">
        <v>45762</v>
      </c>
      <c r="S182" s="308">
        <v>32255</v>
      </c>
      <c r="T182" s="177"/>
      <c r="U182" s="175"/>
      <c r="Y182" s="169"/>
    </row>
    <row r="183" spans="1:25" s="164" customFormat="1" ht="18" customHeight="1">
      <c r="A183" s="305">
        <v>2017.8</v>
      </c>
      <c r="B183" s="165">
        <v>144577</v>
      </c>
      <c r="C183" s="165">
        <v>40024</v>
      </c>
      <c r="D183" s="165">
        <v>25864</v>
      </c>
      <c r="E183" s="165">
        <v>1548</v>
      </c>
      <c r="F183" s="165">
        <v>14161</v>
      </c>
      <c r="G183" s="165">
        <v>8497</v>
      </c>
      <c r="H183" s="165">
        <v>5664</v>
      </c>
      <c r="I183" s="165">
        <v>104553</v>
      </c>
      <c r="J183" s="165">
        <v>9082</v>
      </c>
      <c r="K183" s="165">
        <v>7393</v>
      </c>
      <c r="L183" s="165">
        <v>95470</v>
      </c>
      <c r="M183" s="165">
        <v>64265</v>
      </c>
      <c r="N183" s="165">
        <v>31206</v>
      </c>
      <c r="O183" s="165">
        <v>34945.71395390822</v>
      </c>
      <c r="P183" s="165">
        <v>8941.2998115830596</v>
      </c>
      <c r="Q183" s="165">
        <v>109631.24924668217</v>
      </c>
      <c r="R183" s="165">
        <v>72761.670902756072</v>
      </c>
      <c r="S183" s="308">
        <v>36869.578343926107</v>
      </c>
      <c r="T183" s="184"/>
      <c r="U183" s="185"/>
      <c r="Y183" s="180"/>
    </row>
    <row r="184" spans="1:25" s="162" customFormat="1" ht="18" customHeight="1">
      <c r="A184" s="305">
        <v>2017.9</v>
      </c>
      <c r="B184" s="165">
        <v>130687</v>
      </c>
      <c r="C184" s="165">
        <v>30143</v>
      </c>
      <c r="D184" s="165">
        <v>16971</v>
      </c>
      <c r="E184" s="165">
        <v>1020</v>
      </c>
      <c r="F184" s="165">
        <v>13171</v>
      </c>
      <c r="G184" s="165">
        <v>6592</v>
      </c>
      <c r="H184" s="165">
        <v>6579</v>
      </c>
      <c r="I184" s="165">
        <v>100544</v>
      </c>
      <c r="J184" s="165">
        <v>5886</v>
      </c>
      <c r="K184" s="165">
        <v>2411</v>
      </c>
      <c r="L184" s="165">
        <v>94658</v>
      </c>
      <c r="M184" s="165">
        <v>57267</v>
      </c>
      <c r="N184" s="165">
        <v>37390</v>
      </c>
      <c r="O184" s="165">
        <v>22857</v>
      </c>
      <c r="P184" s="165">
        <v>3430</v>
      </c>
      <c r="Q184" s="165">
        <v>107829</v>
      </c>
      <c r="R184" s="165">
        <v>63859</v>
      </c>
      <c r="S184" s="308">
        <v>43970</v>
      </c>
      <c r="T184" s="177"/>
      <c r="U184" s="175"/>
      <c r="Y184" s="169"/>
    </row>
    <row r="185" spans="1:25" s="162" customFormat="1" ht="18" customHeight="1">
      <c r="A185" s="319" t="s">
        <v>203</v>
      </c>
      <c r="B185" s="165">
        <v>93467</v>
      </c>
      <c r="C185" s="165">
        <v>17077</v>
      </c>
      <c r="D185" s="165">
        <v>8826</v>
      </c>
      <c r="E185" s="165">
        <v>781</v>
      </c>
      <c r="F185" s="165">
        <v>8251</v>
      </c>
      <c r="G185" s="165">
        <v>1738</v>
      </c>
      <c r="H185" s="165">
        <v>6513</v>
      </c>
      <c r="I185" s="165">
        <v>76390</v>
      </c>
      <c r="J185" s="165">
        <v>11618</v>
      </c>
      <c r="K185" s="165">
        <v>6724</v>
      </c>
      <c r="L185" s="165">
        <v>64772</v>
      </c>
      <c r="M185" s="165">
        <v>26561</v>
      </c>
      <c r="N185" s="165">
        <v>38211</v>
      </c>
      <c r="O185" s="165">
        <v>20444</v>
      </c>
      <c r="P185" s="165">
        <v>7505</v>
      </c>
      <c r="Q185" s="165">
        <v>73023</v>
      </c>
      <c r="R185" s="165">
        <v>28298</v>
      </c>
      <c r="S185" s="308">
        <v>44724</v>
      </c>
      <c r="T185" s="177"/>
      <c r="U185" s="175"/>
      <c r="Y185" s="169"/>
    </row>
    <row r="186" spans="1:25" s="190" customFormat="1" ht="18" customHeight="1">
      <c r="A186" s="319" t="s">
        <v>204</v>
      </c>
      <c r="B186" s="187">
        <v>125318</v>
      </c>
      <c r="C186" s="187">
        <v>35682</v>
      </c>
      <c r="D186" s="187">
        <v>22784</v>
      </c>
      <c r="E186" s="187">
        <v>353</v>
      </c>
      <c r="F186" s="187">
        <v>12898</v>
      </c>
      <c r="G186" s="187">
        <v>2145</v>
      </c>
      <c r="H186" s="187">
        <v>10753</v>
      </c>
      <c r="I186" s="187">
        <v>89636</v>
      </c>
      <c r="J186" s="187">
        <v>9049</v>
      </c>
      <c r="K186" s="187">
        <v>4905</v>
      </c>
      <c r="L186" s="187">
        <v>80587</v>
      </c>
      <c r="M186" s="187">
        <v>49646</v>
      </c>
      <c r="N186" s="187">
        <v>30941</v>
      </c>
      <c r="O186" s="187">
        <v>31832.981540700624</v>
      </c>
      <c r="P186" s="187">
        <v>5258.58</v>
      </c>
      <c r="Q186" s="187">
        <v>93485.205535644083</v>
      </c>
      <c r="R186" s="187">
        <v>51791.145959227455</v>
      </c>
      <c r="S186" s="320">
        <v>41694.059576416621</v>
      </c>
      <c r="T186" s="188"/>
      <c r="U186" s="189"/>
      <c r="Y186" s="191"/>
    </row>
    <row r="187" spans="1:25" s="190" customFormat="1" ht="18" customHeight="1">
      <c r="A187" s="321" t="s">
        <v>205</v>
      </c>
      <c r="B187" s="187">
        <v>225135</v>
      </c>
      <c r="C187" s="187">
        <v>102985</v>
      </c>
      <c r="D187" s="187">
        <v>47100</v>
      </c>
      <c r="E187" s="187">
        <v>946</v>
      </c>
      <c r="F187" s="187">
        <v>55885</v>
      </c>
      <c r="G187" s="187">
        <v>34500</v>
      </c>
      <c r="H187" s="187">
        <v>21385</v>
      </c>
      <c r="I187" s="187">
        <v>122150</v>
      </c>
      <c r="J187" s="187">
        <v>11596</v>
      </c>
      <c r="K187" s="187">
        <v>8066</v>
      </c>
      <c r="L187" s="187">
        <v>110554</v>
      </c>
      <c r="M187" s="187">
        <v>73397</v>
      </c>
      <c r="N187" s="187">
        <v>37156</v>
      </c>
      <c r="O187" s="187">
        <v>58696</v>
      </c>
      <c r="P187" s="187">
        <v>9012</v>
      </c>
      <c r="Q187" s="187">
        <v>166439</v>
      </c>
      <c r="R187" s="187">
        <v>107897</v>
      </c>
      <c r="S187" s="320">
        <v>58541</v>
      </c>
      <c r="T187" s="188"/>
      <c r="U187" s="189"/>
      <c r="Y187" s="191"/>
    </row>
    <row r="188" spans="1:25" s="162" customFormat="1" ht="18" customHeight="1">
      <c r="A188" s="316" t="s">
        <v>206</v>
      </c>
      <c r="B188" s="186">
        <f>SUM(B176:B187)</f>
        <v>1603955.3980231523</v>
      </c>
      <c r="C188" s="186">
        <f t="shared" ref="C188:S188" si="9">SUM(C176:C187)</f>
        <v>472578.2</v>
      </c>
      <c r="D188" s="186">
        <f t="shared" si="9"/>
        <v>276206.49</v>
      </c>
      <c r="E188" s="186">
        <f t="shared" si="9"/>
        <v>11208.41</v>
      </c>
      <c r="F188" s="186">
        <f t="shared" si="9"/>
        <v>196370.71</v>
      </c>
      <c r="G188" s="186">
        <f t="shared" si="9"/>
        <v>86864.9</v>
      </c>
      <c r="H188" s="186">
        <f t="shared" si="9"/>
        <v>109505.81</v>
      </c>
      <c r="I188" s="186">
        <f t="shared" si="9"/>
        <v>1131379.5002255798</v>
      </c>
      <c r="J188" s="186">
        <f t="shared" si="9"/>
        <v>145443.43403945575</v>
      </c>
      <c r="K188" s="186">
        <f t="shared" si="9"/>
        <v>57691.431475226411</v>
      </c>
      <c r="L188" s="186">
        <f t="shared" si="9"/>
        <v>985935.06618612399</v>
      </c>
      <c r="M188" s="186">
        <f t="shared" si="9"/>
        <v>600881.93348512705</v>
      </c>
      <c r="N188" s="186">
        <f t="shared" si="9"/>
        <v>385052.13270099694</v>
      </c>
      <c r="O188" s="186">
        <f t="shared" si="9"/>
        <v>421649.53533304855</v>
      </c>
      <c r="P188" s="186">
        <f t="shared" si="9"/>
        <v>68900.359811583054</v>
      </c>
      <c r="Q188" s="186">
        <f t="shared" si="9"/>
        <v>1182305.7263407875</v>
      </c>
      <c r="R188" s="186">
        <f t="shared" si="9"/>
        <v>687745.66215485183</v>
      </c>
      <c r="S188" s="317">
        <f t="shared" si="9"/>
        <v>494558.06418593565</v>
      </c>
      <c r="T188" s="178"/>
      <c r="U188" s="171"/>
      <c r="Y188" s="169"/>
    </row>
    <row r="189" spans="1:25" s="155" customFormat="1" ht="18" customHeight="1">
      <c r="A189" s="322" t="s">
        <v>207</v>
      </c>
      <c r="B189" s="165">
        <v>125445</v>
      </c>
      <c r="C189" s="165">
        <v>19455</v>
      </c>
      <c r="D189" s="165">
        <v>11863</v>
      </c>
      <c r="E189" s="165">
        <v>1400</v>
      </c>
      <c r="F189" s="165">
        <v>7592</v>
      </c>
      <c r="G189" s="165">
        <v>1850</v>
      </c>
      <c r="H189" s="165">
        <v>5741</v>
      </c>
      <c r="I189" s="165">
        <v>105990</v>
      </c>
      <c r="J189" s="165">
        <v>50155</v>
      </c>
      <c r="K189" s="165">
        <v>3991</v>
      </c>
      <c r="L189" s="165">
        <v>55835</v>
      </c>
      <c r="M189" s="165">
        <v>30761</v>
      </c>
      <c r="N189" s="165">
        <v>25074</v>
      </c>
      <c r="O189" s="165">
        <v>62018</v>
      </c>
      <c r="P189" s="165">
        <v>5391</v>
      </c>
      <c r="Q189" s="165">
        <v>63427</v>
      </c>
      <c r="R189" s="165">
        <v>32612</v>
      </c>
      <c r="S189" s="308">
        <v>30815</v>
      </c>
      <c r="T189" s="178"/>
      <c r="U189" s="153"/>
      <c r="Y189" s="156"/>
    </row>
    <row r="190" spans="1:25" s="155" customFormat="1" ht="18" customHeight="1">
      <c r="A190" s="323" t="s">
        <v>210</v>
      </c>
      <c r="B190" s="152">
        <v>95013</v>
      </c>
      <c r="C190" s="152">
        <v>30865</v>
      </c>
      <c r="D190" s="152">
        <v>24359</v>
      </c>
      <c r="E190" s="152">
        <v>89</v>
      </c>
      <c r="F190" s="152">
        <v>6506</v>
      </c>
      <c r="G190" s="152">
        <v>874</v>
      </c>
      <c r="H190" s="152">
        <v>5632</v>
      </c>
      <c r="I190" s="152">
        <v>64149</v>
      </c>
      <c r="J190" s="152">
        <v>9151</v>
      </c>
      <c r="K190" s="152">
        <v>4882</v>
      </c>
      <c r="L190" s="152">
        <v>54998</v>
      </c>
      <c r="M190" s="152">
        <v>23192</v>
      </c>
      <c r="N190" s="152">
        <v>31806</v>
      </c>
      <c r="O190" s="152">
        <v>33510</v>
      </c>
      <c r="P190" s="152">
        <v>4971</v>
      </c>
      <c r="Q190" s="152">
        <v>61503</v>
      </c>
      <c r="R190" s="152">
        <v>24065</v>
      </c>
      <c r="S190" s="318">
        <v>37438</v>
      </c>
      <c r="T190" s="178"/>
      <c r="U190" s="153"/>
      <c r="Y190" s="156"/>
    </row>
    <row r="191" spans="1:25" s="192" customFormat="1" ht="18" customHeight="1">
      <c r="A191" s="324" t="s">
        <v>155</v>
      </c>
      <c r="B191" s="100">
        <f>(B190-B189)/B189*100</f>
        <v>-24.259237115867514</v>
      </c>
      <c r="C191" s="100">
        <f t="shared" ref="C191:S191" si="10">(C190-C189)/C189*100</f>
        <v>58.64816242611154</v>
      </c>
      <c r="D191" s="100">
        <f t="shared" si="10"/>
        <v>105.33591840175336</v>
      </c>
      <c r="E191" s="100">
        <f t="shared" si="10"/>
        <v>-93.642857142857139</v>
      </c>
      <c r="F191" s="100">
        <f t="shared" si="10"/>
        <v>-14.304531085353004</v>
      </c>
      <c r="G191" s="100">
        <f t="shared" si="10"/>
        <v>-52.756756756756765</v>
      </c>
      <c r="H191" s="100">
        <f t="shared" si="10"/>
        <v>-1.8986239331126982</v>
      </c>
      <c r="I191" s="100">
        <f t="shared" si="10"/>
        <v>-39.476365694876876</v>
      </c>
      <c r="J191" s="100">
        <f t="shared" si="10"/>
        <v>-81.754560861329878</v>
      </c>
      <c r="K191" s="100">
        <f t="shared" si="10"/>
        <v>22.325231771485843</v>
      </c>
      <c r="L191" s="100">
        <f t="shared" si="10"/>
        <v>-1.4990597295603116</v>
      </c>
      <c r="M191" s="100">
        <f t="shared" si="10"/>
        <v>-24.605832060076072</v>
      </c>
      <c r="N191" s="100">
        <f t="shared" si="10"/>
        <v>26.848528356066044</v>
      </c>
      <c r="O191" s="100">
        <f t="shared" si="10"/>
        <v>-45.967299816182397</v>
      </c>
      <c r="P191" s="100">
        <f t="shared" si="10"/>
        <v>-7.7907623817473572</v>
      </c>
      <c r="Q191" s="100">
        <f t="shared" si="10"/>
        <v>-3.0334084853453578</v>
      </c>
      <c r="R191" s="100">
        <f t="shared" si="10"/>
        <v>-26.20814424138354</v>
      </c>
      <c r="S191" s="325">
        <f t="shared" si="10"/>
        <v>21.492779490507868</v>
      </c>
      <c r="T191" s="216">
        <f t="shared" ref="T191:U191" si="11">(T179-T178)/T178*100</f>
        <v>-100</v>
      </c>
      <c r="U191" s="100" t="e">
        <f t="shared" si="11"/>
        <v>#DIV/0!</v>
      </c>
    </row>
    <row r="192" spans="1:25" s="193" customFormat="1" ht="18" customHeight="1">
      <c r="A192" s="326" t="s">
        <v>156</v>
      </c>
      <c r="B192" s="100">
        <f>(B190-B177)/B177*100</f>
        <v>-30.338395345024576</v>
      </c>
      <c r="C192" s="100">
        <f t="shared" ref="C192:S192" si="12">(C190-C177)/C177*100</f>
        <v>-20.997997626228507</v>
      </c>
      <c r="D192" s="100">
        <f t="shared" si="12"/>
        <v>57.144497587900666</v>
      </c>
      <c r="E192" s="100">
        <f t="shared" si="12"/>
        <v>-79.118764957064428</v>
      </c>
      <c r="F192" s="100">
        <f t="shared" si="12"/>
        <v>-72.39431575794066</v>
      </c>
      <c r="G192" s="100">
        <f t="shared" si="12"/>
        <v>-93.047036717055761</v>
      </c>
      <c r="H192" s="100">
        <f t="shared" si="12"/>
        <v>-48.788035022728039</v>
      </c>
      <c r="I192" s="100">
        <f t="shared" si="12"/>
        <v>-34.086886243987237</v>
      </c>
      <c r="J192" s="100">
        <f t="shared" si="12"/>
        <v>-76.317318018501325</v>
      </c>
      <c r="K192" s="100">
        <f t="shared" si="12"/>
        <v>37.955589716346125</v>
      </c>
      <c r="L192" s="100">
        <f t="shared" si="12"/>
        <v>-6.2803443998052852</v>
      </c>
      <c r="M192" s="100">
        <f t="shared" si="12"/>
        <v>-35.796216924083957</v>
      </c>
      <c r="N192" s="100">
        <f t="shared" si="12"/>
        <v>40.977508480815153</v>
      </c>
      <c r="O192" s="100">
        <f t="shared" si="12"/>
        <v>-38.106135664625285</v>
      </c>
      <c r="P192" s="100">
        <f t="shared" si="12"/>
        <v>25.370740269959448</v>
      </c>
      <c r="Q192" s="100">
        <f t="shared" si="12"/>
        <v>-25.225350355888143</v>
      </c>
      <c r="R192" s="100">
        <f t="shared" si="12"/>
        <v>-50.577768805514481</v>
      </c>
      <c r="S192" s="325">
        <f t="shared" si="12"/>
        <v>11.560490487550238</v>
      </c>
      <c r="T192" s="217" t="e">
        <f t="shared" ref="T192:U192" si="13">(T178-T165)/T165*100</f>
        <v>#DIV/0!</v>
      </c>
      <c r="U192" s="134" t="e">
        <f t="shared" si="13"/>
        <v>#DIV/0!</v>
      </c>
    </row>
    <row r="193" spans="1:21" s="192" customFormat="1" ht="18" customHeight="1" thickBot="1">
      <c r="A193" s="327" t="s">
        <v>208</v>
      </c>
      <c r="B193" s="328">
        <f>(B190-B164)/B164*100</f>
        <v>-13.974290554439891</v>
      </c>
      <c r="C193" s="328">
        <f t="shared" ref="C193:S193" si="14">(C190-C164)/C164*100</f>
        <v>1.3488442652610995</v>
      </c>
      <c r="D193" s="328">
        <f t="shared" si="14"/>
        <v>60.744523177593038</v>
      </c>
      <c r="E193" s="328">
        <f t="shared" si="14"/>
        <v>-66.919417187035393</v>
      </c>
      <c r="F193" s="328">
        <f t="shared" si="14"/>
        <v>-57.478124697719537</v>
      </c>
      <c r="G193" s="328">
        <f t="shared" si="14"/>
        <v>-89.935780144008163</v>
      </c>
      <c r="H193" s="328">
        <f t="shared" si="14"/>
        <v>-14.874707721885757</v>
      </c>
      <c r="I193" s="328">
        <f t="shared" si="14"/>
        <v>-19.806727765928699</v>
      </c>
      <c r="J193" s="328">
        <f t="shared" si="14"/>
        <v>22.051366507915304</v>
      </c>
      <c r="K193" s="328">
        <f t="shared" si="14"/>
        <v>-24.973451789833454</v>
      </c>
      <c r="L193" s="328">
        <f t="shared" si="14"/>
        <v>-24.135804849697948</v>
      </c>
      <c r="M193" s="328">
        <f t="shared" si="14"/>
        <v>-40.553241585744367</v>
      </c>
      <c r="N193" s="328">
        <f t="shared" si="14"/>
        <v>-5.0064436087650392</v>
      </c>
      <c r="O193" s="328">
        <f t="shared" si="14"/>
        <v>47.93707327747903</v>
      </c>
      <c r="P193" s="328">
        <f t="shared" si="14"/>
        <v>-26.63889245536129</v>
      </c>
      <c r="Q193" s="328">
        <f t="shared" si="14"/>
        <v>-29.947587710387353</v>
      </c>
      <c r="R193" s="328">
        <f t="shared" si="14"/>
        <v>-49.546400645442063</v>
      </c>
      <c r="S193" s="329">
        <f t="shared" si="14"/>
        <v>-6.634681059389953</v>
      </c>
      <c r="T193" s="216">
        <f t="shared" ref="T193:U193" si="15">(T163-T137)/T137*100</f>
        <v>-100</v>
      </c>
      <c r="U193" s="100">
        <f t="shared" si="15"/>
        <v>-100</v>
      </c>
    </row>
    <row r="194" spans="1:21" s="192" customFormat="1" ht="18" customHeight="1">
      <c r="A194" s="199"/>
      <c r="B194" s="200"/>
      <c r="C194" s="200"/>
      <c r="D194" s="200"/>
      <c r="E194" s="200"/>
      <c r="F194" s="200"/>
      <c r="G194" s="200"/>
      <c r="H194" s="200"/>
      <c r="I194" s="200"/>
      <c r="J194" s="200"/>
      <c r="K194" s="200"/>
      <c r="L194" s="200"/>
      <c r="M194" s="200"/>
      <c r="N194" s="200"/>
      <c r="O194" s="200"/>
      <c r="P194" s="200"/>
      <c r="Q194" s="200"/>
      <c r="R194" s="200"/>
      <c r="S194" s="200"/>
      <c r="T194" s="200"/>
      <c r="U194" s="200"/>
    </row>
    <row r="195" spans="1:21" s="201" customFormat="1" ht="22.5" customHeight="1">
      <c r="A195" s="382" t="s">
        <v>214</v>
      </c>
      <c r="B195" s="382"/>
      <c r="C195" s="382"/>
      <c r="D195" s="382"/>
      <c r="E195" s="382"/>
      <c r="F195" s="382"/>
      <c r="G195" s="382"/>
      <c r="H195" s="382"/>
      <c r="I195" s="382"/>
      <c r="J195" s="382"/>
      <c r="K195" s="382"/>
      <c r="L195" s="382"/>
      <c r="M195" s="382"/>
      <c r="N195" s="382"/>
      <c r="O195" s="382"/>
      <c r="P195" s="382"/>
      <c r="Q195" s="382"/>
      <c r="R195" s="382"/>
      <c r="S195" s="382"/>
      <c r="U195" s="202"/>
    </row>
    <row r="196" spans="1:21" s="203" customFormat="1" ht="11.25" customHeight="1">
      <c r="A196" s="5" t="s">
        <v>65</v>
      </c>
      <c r="B196" s="6" t="s">
        <v>0</v>
      </c>
      <c r="C196" s="332" t="s">
        <v>1</v>
      </c>
      <c r="D196" s="332"/>
      <c r="E196" s="332"/>
      <c r="F196" s="332"/>
      <c r="G196" s="332"/>
      <c r="H196" s="333"/>
      <c r="I196" s="343" t="s">
        <v>2</v>
      </c>
      <c r="J196" s="343"/>
      <c r="K196" s="343"/>
      <c r="L196" s="343"/>
      <c r="M196" s="343"/>
      <c r="N196" s="371"/>
      <c r="O196" s="355" t="s">
        <v>3</v>
      </c>
      <c r="P196" s="355"/>
      <c r="Q196" s="356" t="s">
        <v>4</v>
      </c>
      <c r="R196" s="355"/>
      <c r="S196" s="357"/>
      <c r="U196" s="204"/>
    </row>
    <row r="197" spans="1:21" s="203" customFormat="1" ht="11.25" customHeight="1">
      <c r="A197" s="7"/>
      <c r="B197" s="8"/>
      <c r="C197" s="366"/>
      <c r="D197" s="335" t="s">
        <v>3</v>
      </c>
      <c r="E197" s="336"/>
      <c r="F197" s="335" t="s">
        <v>4</v>
      </c>
      <c r="G197" s="332"/>
      <c r="H197" s="333"/>
      <c r="I197" s="345"/>
      <c r="J197" s="346" t="s">
        <v>3</v>
      </c>
      <c r="K197" s="347"/>
      <c r="L197" s="348" t="s">
        <v>4</v>
      </c>
      <c r="M197" s="343"/>
      <c r="N197" s="344"/>
      <c r="O197" s="373"/>
      <c r="P197" s="374"/>
      <c r="Q197" s="375"/>
      <c r="R197" s="373"/>
      <c r="S197" s="376"/>
      <c r="U197" s="204"/>
    </row>
    <row r="198" spans="1:21" s="205" customFormat="1" ht="11.25" customHeight="1" thickBot="1">
      <c r="A198" s="7"/>
      <c r="B198" s="8"/>
      <c r="C198" s="366"/>
      <c r="D198" s="367"/>
      <c r="E198" s="368" t="s">
        <v>66</v>
      </c>
      <c r="F198" s="369"/>
      <c r="G198" s="370" t="s">
        <v>5</v>
      </c>
      <c r="H198" s="333" t="s">
        <v>6</v>
      </c>
      <c r="I198" s="345"/>
      <c r="J198" s="364"/>
      <c r="K198" s="348" t="s">
        <v>66</v>
      </c>
      <c r="L198" s="372"/>
      <c r="M198" s="365" t="s">
        <v>5</v>
      </c>
      <c r="N198" s="344" t="s">
        <v>6</v>
      </c>
      <c r="O198" s="376"/>
      <c r="P198" s="356" t="s">
        <v>66</v>
      </c>
      <c r="Q198" s="375"/>
      <c r="R198" s="377" t="s">
        <v>5</v>
      </c>
      <c r="S198" s="357" t="s">
        <v>6</v>
      </c>
      <c r="U198" s="206"/>
    </row>
    <row r="199" spans="1:21" ht="18" thickTop="1">
      <c r="A199" s="207" t="s">
        <v>211</v>
      </c>
      <c r="B199" s="208">
        <f t="shared" ref="B199:S199" si="16">SUM(B189:B190)</f>
        <v>220458</v>
      </c>
      <c r="C199" s="208">
        <f t="shared" si="16"/>
        <v>50320</v>
      </c>
      <c r="D199" s="208">
        <f t="shared" si="16"/>
        <v>36222</v>
      </c>
      <c r="E199" s="208">
        <f t="shared" si="16"/>
        <v>1489</v>
      </c>
      <c r="F199" s="208">
        <f t="shared" si="16"/>
        <v>14098</v>
      </c>
      <c r="G199" s="208">
        <f t="shared" si="16"/>
        <v>2724</v>
      </c>
      <c r="H199" s="208">
        <f t="shared" si="16"/>
        <v>11373</v>
      </c>
      <c r="I199" s="208">
        <f t="shared" si="16"/>
        <v>170139</v>
      </c>
      <c r="J199" s="208">
        <f t="shared" si="16"/>
        <v>59306</v>
      </c>
      <c r="K199" s="208">
        <f t="shared" si="16"/>
        <v>8873</v>
      </c>
      <c r="L199" s="208">
        <f t="shared" si="16"/>
        <v>110833</v>
      </c>
      <c r="M199" s="208">
        <f t="shared" si="16"/>
        <v>53953</v>
      </c>
      <c r="N199" s="208">
        <f t="shared" si="16"/>
        <v>56880</v>
      </c>
      <c r="O199" s="208">
        <f t="shared" si="16"/>
        <v>95528</v>
      </c>
      <c r="P199" s="208">
        <f t="shared" si="16"/>
        <v>10362</v>
      </c>
      <c r="Q199" s="208">
        <f t="shared" si="16"/>
        <v>124930</v>
      </c>
      <c r="R199" s="208">
        <f t="shared" si="16"/>
        <v>56677</v>
      </c>
      <c r="S199" s="208">
        <f t="shared" si="16"/>
        <v>68253</v>
      </c>
      <c r="T199" s="99">
        <f>SUM(T176:T180)</f>
        <v>32261.136029994068</v>
      </c>
      <c r="U199" s="99">
        <f>SUM(U176:U180)</f>
        <v>0</v>
      </c>
    </row>
    <row r="200" spans="1:21">
      <c r="A200" s="209" t="s">
        <v>212</v>
      </c>
      <c r="B200" s="210">
        <f t="shared" ref="B200:U200" si="17">SUM(B176:B177)</f>
        <v>236039.39802315235</v>
      </c>
      <c r="C200" s="210">
        <f t="shared" si="17"/>
        <v>69235.199999999997</v>
      </c>
      <c r="D200" s="210">
        <f t="shared" si="17"/>
        <v>33922.490000000005</v>
      </c>
      <c r="E200" s="210">
        <f t="shared" si="17"/>
        <v>3830.25</v>
      </c>
      <c r="F200" s="210">
        <f t="shared" si="17"/>
        <v>35312.71</v>
      </c>
      <c r="G200" s="210">
        <f t="shared" si="17"/>
        <v>18179.900000000001</v>
      </c>
      <c r="H200" s="210">
        <f t="shared" si="17"/>
        <v>17132.810000000001</v>
      </c>
      <c r="I200" s="210">
        <f t="shared" si="17"/>
        <v>166804.19802315236</v>
      </c>
      <c r="J200" s="210">
        <f t="shared" si="17"/>
        <v>44200.270907604157</v>
      </c>
      <c r="K200" s="210">
        <f t="shared" si="17"/>
        <v>5407.9</v>
      </c>
      <c r="L200" s="210">
        <f t="shared" si="17"/>
        <v>122603.9271155482</v>
      </c>
      <c r="M200" s="210">
        <f t="shared" si="17"/>
        <v>78040.130444545299</v>
      </c>
      <c r="N200" s="210">
        <f t="shared" si="17"/>
        <v>44563.7966710029</v>
      </c>
      <c r="O200" s="210">
        <f t="shared" si="17"/>
        <v>78122.760907604155</v>
      </c>
      <c r="P200" s="210">
        <f t="shared" si="17"/>
        <v>9238.15</v>
      </c>
      <c r="Q200" s="210">
        <f t="shared" si="17"/>
        <v>157916.63711554819</v>
      </c>
      <c r="R200" s="210">
        <f t="shared" si="17"/>
        <v>96220.030444545293</v>
      </c>
      <c r="S200" s="210">
        <f t="shared" si="17"/>
        <v>61696.606671002897</v>
      </c>
      <c r="T200" s="136">
        <f t="shared" si="17"/>
        <v>0</v>
      </c>
      <c r="U200" s="136">
        <f t="shared" si="17"/>
        <v>0</v>
      </c>
    </row>
    <row r="201" spans="1:21">
      <c r="A201" s="209" t="s">
        <v>213</v>
      </c>
      <c r="B201" s="211">
        <f t="shared" ref="B201:S201" si="18">SUM(B163:B164)</f>
        <v>189261.82116514459</v>
      </c>
      <c r="C201" s="211">
        <f t="shared" si="18"/>
        <v>59891.76</v>
      </c>
      <c r="D201" s="211">
        <f t="shared" si="18"/>
        <v>34458.589999999997</v>
      </c>
      <c r="E201" s="211">
        <f t="shared" si="18"/>
        <v>3375.97</v>
      </c>
      <c r="F201" s="211">
        <f t="shared" si="18"/>
        <v>25433.17</v>
      </c>
      <c r="G201" s="211">
        <f t="shared" si="18"/>
        <v>13293.82</v>
      </c>
      <c r="H201" s="211">
        <f t="shared" si="18"/>
        <v>12139.35</v>
      </c>
      <c r="I201" s="211">
        <f t="shared" si="18"/>
        <v>129370.06116514459</v>
      </c>
      <c r="J201" s="211">
        <f t="shared" si="18"/>
        <v>12278.710721728497</v>
      </c>
      <c r="K201" s="211">
        <f t="shared" si="18"/>
        <v>8255.0299999999988</v>
      </c>
      <c r="L201" s="211">
        <f t="shared" si="18"/>
        <v>117091.35044341609</v>
      </c>
      <c r="M201" s="211">
        <f t="shared" si="18"/>
        <v>63652.584376864746</v>
      </c>
      <c r="N201" s="211">
        <f t="shared" si="18"/>
        <v>53438.766066551354</v>
      </c>
      <c r="O201" s="211">
        <f t="shared" si="18"/>
        <v>46737.300721728498</v>
      </c>
      <c r="P201" s="211">
        <f t="shared" si="18"/>
        <v>11631</v>
      </c>
      <c r="Q201" s="211">
        <f t="shared" si="18"/>
        <v>142524.52044341608</v>
      </c>
      <c r="R201" s="211">
        <f t="shared" si="18"/>
        <v>76946.404376864739</v>
      </c>
      <c r="S201" s="211">
        <f t="shared" si="18"/>
        <v>65578.11606655136</v>
      </c>
      <c r="T201" s="130">
        <f>SUM(T124:T135)</f>
        <v>1302</v>
      </c>
      <c r="U201" s="89">
        <f>B201/T149*100</f>
        <v>171899.92839704323</v>
      </c>
    </row>
    <row r="202" spans="1:21" hidden="1">
      <c r="A202" s="209" t="s">
        <v>193</v>
      </c>
      <c r="B202" s="211">
        <f t="shared" ref="B202:S202" si="19">SUM(B124:B130)</f>
        <v>458926</v>
      </c>
      <c r="C202" s="211">
        <f t="shared" si="19"/>
        <v>172692</v>
      </c>
      <c r="D202" s="211">
        <f t="shared" si="19"/>
        <v>107762</v>
      </c>
      <c r="E202" s="211">
        <f t="shared" si="19"/>
        <v>10668</v>
      </c>
      <c r="F202" s="211">
        <f t="shared" si="19"/>
        <v>64930</v>
      </c>
      <c r="G202" s="211">
        <f t="shared" si="19"/>
        <v>14677</v>
      </c>
      <c r="H202" s="211">
        <f t="shared" si="19"/>
        <v>50253</v>
      </c>
      <c r="I202" s="211">
        <f t="shared" si="19"/>
        <v>286233</v>
      </c>
      <c r="J202" s="211">
        <f t="shared" si="19"/>
        <v>48335</v>
      </c>
      <c r="K202" s="211">
        <f t="shared" si="19"/>
        <v>24478</v>
      </c>
      <c r="L202" s="211">
        <f t="shared" si="19"/>
        <v>237898</v>
      </c>
      <c r="M202" s="211">
        <f t="shared" si="19"/>
        <v>123239</v>
      </c>
      <c r="N202" s="211">
        <f t="shared" si="19"/>
        <v>114657</v>
      </c>
      <c r="O202" s="211">
        <f t="shared" si="19"/>
        <v>156098</v>
      </c>
      <c r="P202" s="211">
        <f t="shared" si="19"/>
        <v>35148</v>
      </c>
      <c r="Q202" s="211">
        <f t="shared" si="19"/>
        <v>302828</v>
      </c>
      <c r="R202" s="211">
        <f t="shared" si="19"/>
        <v>137917</v>
      </c>
      <c r="S202" s="211">
        <f t="shared" si="19"/>
        <v>164911</v>
      </c>
      <c r="T202" s="130"/>
      <c r="U202" s="89"/>
    </row>
    <row r="203" spans="1:21">
      <c r="A203" s="212" t="s">
        <v>161</v>
      </c>
      <c r="B203" s="213">
        <f t="shared" ref="B203:U203" si="20">100*(B199/B200-1)</f>
        <v>-6.601185290950462</v>
      </c>
      <c r="C203" s="213">
        <f t="shared" si="20"/>
        <v>-27.32020706230357</v>
      </c>
      <c r="D203" s="213">
        <f t="shared" si="20"/>
        <v>6.7787181896140192</v>
      </c>
      <c r="E203" s="213">
        <f t="shared" si="20"/>
        <v>-61.12525292082762</v>
      </c>
      <c r="F203" s="213">
        <f t="shared" si="20"/>
        <v>-60.076697596984197</v>
      </c>
      <c r="G203" s="213">
        <f t="shared" si="20"/>
        <v>-85.016419232228998</v>
      </c>
      <c r="H203" s="213">
        <f t="shared" si="20"/>
        <v>-33.618594964865665</v>
      </c>
      <c r="I203" s="213">
        <f t="shared" si="20"/>
        <v>1.999231444034022</v>
      </c>
      <c r="J203" s="213">
        <f t="shared" si="20"/>
        <v>34.17564820806804</v>
      </c>
      <c r="K203" s="213">
        <f t="shared" si="20"/>
        <v>64.074779489265723</v>
      </c>
      <c r="L203" s="213">
        <f t="shared" si="20"/>
        <v>-9.600774944553514</v>
      </c>
      <c r="M203" s="213">
        <f t="shared" si="20"/>
        <v>-30.865056615533749</v>
      </c>
      <c r="N203" s="213">
        <f t="shared" si="20"/>
        <v>27.637239752983376</v>
      </c>
      <c r="O203" s="213">
        <f t="shared" si="20"/>
        <v>22.279344572807712</v>
      </c>
      <c r="P203" s="213">
        <f t="shared" si="20"/>
        <v>12.165314483960543</v>
      </c>
      <c r="Q203" s="213">
        <f t="shared" si="20"/>
        <v>-20.888639549366637</v>
      </c>
      <c r="R203" s="213">
        <f t="shared" si="20"/>
        <v>-41.096464282803588</v>
      </c>
      <c r="S203" s="213">
        <f t="shared" si="20"/>
        <v>10.626829711979235</v>
      </c>
      <c r="T203" s="131" t="e">
        <f t="shared" si="20"/>
        <v>#DIV/0!</v>
      </c>
      <c r="U203" s="105" t="e">
        <f t="shared" si="20"/>
        <v>#DIV/0!</v>
      </c>
    </row>
    <row r="204" spans="1:21">
      <c r="A204" s="209" t="s">
        <v>162</v>
      </c>
      <c r="B204" s="214">
        <f t="shared" ref="B204:U204" si="21">100*(B199/B201-1)</f>
        <v>16.48308076230256</v>
      </c>
      <c r="C204" s="214">
        <f t="shared" si="21"/>
        <v>-15.981764436376555</v>
      </c>
      <c r="D204" s="214">
        <f t="shared" si="21"/>
        <v>5.117475787604775</v>
      </c>
      <c r="E204" s="214">
        <f t="shared" si="21"/>
        <v>-55.894157827231872</v>
      </c>
      <c r="F204" s="214">
        <f t="shared" si="21"/>
        <v>-44.568451357027058</v>
      </c>
      <c r="G204" s="214">
        <f t="shared" si="21"/>
        <v>-79.509275738651496</v>
      </c>
      <c r="H204" s="214">
        <f t="shared" si="21"/>
        <v>-6.3129409729515977</v>
      </c>
      <c r="I204" s="214">
        <f t="shared" si="21"/>
        <v>31.513426265457724</v>
      </c>
      <c r="J204" s="214">
        <f t="shared" si="21"/>
        <v>382.99859280055892</v>
      </c>
      <c r="K204" s="214">
        <f t="shared" si="21"/>
        <v>7.4859812744472398</v>
      </c>
      <c r="L204" s="214">
        <f t="shared" si="21"/>
        <v>-5.3448443627272084</v>
      </c>
      <c r="M204" s="214">
        <f t="shared" si="21"/>
        <v>-15.238319813437407</v>
      </c>
      <c r="N204" s="214">
        <f t="shared" si="21"/>
        <v>6.4395834461503432</v>
      </c>
      <c r="O204" s="214">
        <f t="shared" si="21"/>
        <v>104.39348983538616</v>
      </c>
      <c r="P204" s="214">
        <f t="shared" si="21"/>
        <v>-10.910497807583186</v>
      </c>
      <c r="Q204" s="214">
        <f t="shared" si="21"/>
        <v>-12.344907661275951</v>
      </c>
      <c r="R204" s="214">
        <f t="shared" si="21"/>
        <v>-26.342237224744302</v>
      </c>
      <c r="S204" s="214">
        <f t="shared" si="21"/>
        <v>4.0789276879104941</v>
      </c>
      <c r="T204" s="132">
        <f t="shared" si="21"/>
        <v>2377.8138271884845</v>
      </c>
      <c r="U204" s="104">
        <f t="shared" si="21"/>
        <v>-100</v>
      </c>
    </row>
    <row r="205" spans="1:21" hidden="1">
      <c r="A205" t="s">
        <v>194</v>
      </c>
      <c r="B205" s="104">
        <f t="shared" ref="B205:S205" si="22">100*(B199/B202-1)</f>
        <v>-51.962189982698739</v>
      </c>
      <c r="C205" s="104">
        <f t="shared" si="22"/>
        <v>-70.861418015889569</v>
      </c>
      <c r="D205" s="104">
        <f t="shared" si="22"/>
        <v>-66.387038102485107</v>
      </c>
      <c r="E205" s="104">
        <f t="shared" si="22"/>
        <v>-86.042369703787031</v>
      </c>
      <c r="F205" s="104">
        <f t="shared" si="22"/>
        <v>-78.287386416140464</v>
      </c>
      <c r="G205" s="104">
        <f t="shared" si="22"/>
        <v>-81.440348845131837</v>
      </c>
      <c r="H205" s="104">
        <f t="shared" si="22"/>
        <v>-77.368515312518653</v>
      </c>
      <c r="I205" s="104">
        <f t="shared" si="22"/>
        <v>-40.559264655018815</v>
      </c>
      <c r="J205" s="104">
        <f t="shared" si="22"/>
        <v>22.697838005586025</v>
      </c>
      <c r="K205" s="104">
        <f t="shared" si="22"/>
        <v>-63.75112345779884</v>
      </c>
      <c r="L205" s="104">
        <f t="shared" si="22"/>
        <v>-53.411546124809796</v>
      </c>
      <c r="M205" s="104">
        <f t="shared" si="22"/>
        <v>-56.220839182401683</v>
      </c>
      <c r="N205" s="104">
        <f t="shared" si="22"/>
        <v>-50.391166697192503</v>
      </c>
      <c r="O205" s="104">
        <f t="shared" si="22"/>
        <v>-38.802547117836227</v>
      </c>
      <c r="P205" s="104">
        <f t="shared" si="22"/>
        <v>-70.5189484465688</v>
      </c>
      <c r="Q205" s="104">
        <f t="shared" si="22"/>
        <v>-58.745558534877887</v>
      </c>
      <c r="R205" s="104">
        <f t="shared" si="22"/>
        <v>-58.904993583097088</v>
      </c>
      <c r="S205" s="104">
        <f t="shared" si="22"/>
        <v>-58.612221137462029</v>
      </c>
      <c r="U205" s="124" t="s">
        <v>171</v>
      </c>
    </row>
    <row r="206" spans="1:21" s="121" customFormat="1" hidden="1">
      <c r="A206" s="121" t="s">
        <v>170</v>
      </c>
      <c r="T206" s="133"/>
      <c r="U206" s="122"/>
    </row>
    <row r="207" spans="1:21" hidden="1">
      <c r="A207" s="121" t="s">
        <v>181</v>
      </c>
      <c r="B207" s="135" t="e">
        <f>B199/#REF!-1</f>
        <v>#REF!</v>
      </c>
      <c r="C207" s="135" t="e">
        <f>C199/#REF!-1</f>
        <v>#REF!</v>
      </c>
      <c r="D207" s="135" t="e">
        <f>D199/#REF!-1</f>
        <v>#REF!</v>
      </c>
      <c r="E207" s="135" t="e">
        <f>E199/#REF!-1</f>
        <v>#REF!</v>
      </c>
      <c r="F207" s="135" t="e">
        <f>F199/#REF!-1</f>
        <v>#REF!</v>
      </c>
      <c r="G207" s="135" t="e">
        <f>G199/#REF!-1</f>
        <v>#REF!</v>
      </c>
      <c r="H207" s="135" t="e">
        <f>H199/#REF!-1</f>
        <v>#REF!</v>
      </c>
      <c r="I207" s="135" t="e">
        <f>I199/#REF!-1</f>
        <v>#REF!</v>
      </c>
      <c r="J207" s="135" t="e">
        <f>J199/#REF!-1</f>
        <v>#REF!</v>
      </c>
      <c r="K207" s="135" t="e">
        <f>K199/#REF!-1</f>
        <v>#REF!</v>
      </c>
      <c r="L207" s="135" t="e">
        <f>L199/#REF!-1</f>
        <v>#REF!</v>
      </c>
      <c r="M207" s="135" t="e">
        <f>M199/#REF!-1</f>
        <v>#REF!</v>
      </c>
      <c r="N207" s="135" t="e">
        <f>N199/#REF!-1</f>
        <v>#REF!</v>
      </c>
      <c r="O207" s="135" t="e">
        <f>O199/#REF!-1</f>
        <v>#REF!</v>
      </c>
      <c r="P207" s="135" t="e">
        <f>P199/#REF!-1</f>
        <v>#REF!</v>
      </c>
      <c r="Q207" s="135" t="e">
        <f>Q199/#REF!-1</f>
        <v>#REF!</v>
      </c>
      <c r="R207" s="135" t="e">
        <f>R199/#REF!-1</f>
        <v>#REF!</v>
      </c>
      <c r="S207" s="135" t="e">
        <f>S199/#REF!-1</f>
        <v>#REF!</v>
      </c>
    </row>
    <row r="208" spans="1:21" hidden="1">
      <c r="A208" s="121" t="s">
        <v>182</v>
      </c>
      <c r="B208" s="135" t="e">
        <f>B199/#REF!-1</f>
        <v>#REF!</v>
      </c>
      <c r="C208" s="135" t="e">
        <f>C199/#REF!-1</f>
        <v>#REF!</v>
      </c>
      <c r="D208" s="135" t="e">
        <f>D199/#REF!-1</f>
        <v>#REF!</v>
      </c>
      <c r="E208" s="135" t="e">
        <f>E199/#REF!-1</f>
        <v>#REF!</v>
      </c>
      <c r="F208" s="135" t="e">
        <f>F199/#REF!-1</f>
        <v>#REF!</v>
      </c>
      <c r="G208" s="135" t="e">
        <f>G199/#REF!-1</f>
        <v>#REF!</v>
      </c>
      <c r="H208" s="135" t="e">
        <f>H199/#REF!-1</f>
        <v>#REF!</v>
      </c>
      <c r="I208" s="135" t="e">
        <f>I199/#REF!-1</f>
        <v>#REF!</v>
      </c>
      <c r="J208" s="135" t="e">
        <f>J199/#REF!-1</f>
        <v>#REF!</v>
      </c>
      <c r="K208" s="135" t="e">
        <f>K199/#REF!-1</f>
        <v>#REF!</v>
      </c>
      <c r="L208" s="135" t="e">
        <f>L199/#REF!-1</f>
        <v>#REF!</v>
      </c>
      <c r="M208" s="135" t="e">
        <f>M199/#REF!-1</f>
        <v>#REF!</v>
      </c>
      <c r="N208" s="135" t="e">
        <f>N199/#REF!-1</f>
        <v>#REF!</v>
      </c>
      <c r="O208" s="135" t="e">
        <f>O199/#REF!-1</f>
        <v>#REF!</v>
      </c>
      <c r="P208" s="135" t="e">
        <f>P199/#REF!-1</f>
        <v>#REF!</v>
      </c>
      <c r="Q208" s="135" t="e">
        <f>Q199/#REF!-1</f>
        <v>#REF!</v>
      </c>
      <c r="R208" s="135" t="e">
        <f>R199/#REF!-1</f>
        <v>#REF!</v>
      </c>
      <c r="S208" s="135" t="e">
        <f>S199/#REF!-1</f>
        <v>#REF!</v>
      </c>
    </row>
    <row r="209" spans="1:19" hidden="1">
      <c r="A209" s="121" t="s">
        <v>183</v>
      </c>
      <c r="B209" s="135" t="e">
        <f>B199/#REF!-1</f>
        <v>#REF!</v>
      </c>
      <c r="C209" s="135" t="e">
        <f>C199/#REF!-1</f>
        <v>#REF!</v>
      </c>
      <c r="D209" s="135" t="e">
        <f>D199/#REF!-1</f>
        <v>#REF!</v>
      </c>
      <c r="E209" s="135" t="e">
        <f>E199/#REF!-1</f>
        <v>#REF!</v>
      </c>
      <c r="F209" s="135" t="e">
        <f>F199/#REF!-1</f>
        <v>#REF!</v>
      </c>
      <c r="G209" s="135" t="e">
        <f>G199/#REF!-1</f>
        <v>#REF!</v>
      </c>
      <c r="H209" s="135" t="e">
        <f>H199/#REF!-1</f>
        <v>#REF!</v>
      </c>
      <c r="I209" s="135" t="e">
        <f>I199/#REF!-1</f>
        <v>#REF!</v>
      </c>
      <c r="J209" s="135" t="e">
        <f>J199/#REF!-1</f>
        <v>#REF!</v>
      </c>
      <c r="K209" s="135" t="e">
        <f>K199/#REF!-1</f>
        <v>#REF!</v>
      </c>
      <c r="L209" s="135" t="e">
        <f>L199/#REF!-1</f>
        <v>#REF!</v>
      </c>
      <c r="M209" s="135" t="e">
        <f>M199/#REF!-1</f>
        <v>#REF!</v>
      </c>
      <c r="N209" s="135" t="e">
        <f>N199/#REF!-1</f>
        <v>#REF!</v>
      </c>
      <c r="O209" s="135" t="e">
        <f>O199/#REF!-1</f>
        <v>#REF!</v>
      </c>
      <c r="P209" s="135" t="e">
        <f>P199/#REF!-1</f>
        <v>#REF!</v>
      </c>
      <c r="Q209" s="135" t="e">
        <f>Q199/#REF!-1</f>
        <v>#REF!</v>
      </c>
      <c r="R209" s="135" t="e">
        <f>R199/#REF!-1</f>
        <v>#REF!</v>
      </c>
      <c r="S209" s="135" t="e">
        <f>S199/#REF!-1</f>
        <v>#REF!</v>
      </c>
    </row>
    <row r="210" spans="1:19" hidden="1">
      <c r="A210" s="121" t="s">
        <v>184</v>
      </c>
      <c r="B210" s="135" t="e">
        <f>B199/#REF!-1</f>
        <v>#REF!</v>
      </c>
      <c r="C210" s="135" t="e">
        <f>C199/#REF!-1</f>
        <v>#REF!</v>
      </c>
      <c r="D210" s="135" t="e">
        <f>D199/#REF!-1</f>
        <v>#REF!</v>
      </c>
      <c r="E210" s="135" t="e">
        <f>E199/#REF!-1</f>
        <v>#REF!</v>
      </c>
      <c r="F210" s="135" t="e">
        <f>F199/#REF!-1</f>
        <v>#REF!</v>
      </c>
      <c r="G210" s="135" t="e">
        <f>G199/#REF!-1</f>
        <v>#REF!</v>
      </c>
      <c r="H210" s="135" t="e">
        <f>H199/#REF!-1</f>
        <v>#REF!</v>
      </c>
      <c r="I210" s="135" t="e">
        <f>I199/#REF!-1</f>
        <v>#REF!</v>
      </c>
      <c r="J210" s="135" t="e">
        <f>J199/#REF!-1</f>
        <v>#REF!</v>
      </c>
      <c r="K210" s="135" t="e">
        <f>K199/#REF!-1</f>
        <v>#REF!</v>
      </c>
      <c r="L210" s="135" t="e">
        <f>L199/#REF!-1</f>
        <v>#REF!</v>
      </c>
      <c r="M210" s="135" t="e">
        <f>M199/#REF!-1</f>
        <v>#REF!</v>
      </c>
      <c r="N210" s="135" t="e">
        <f>N199/#REF!-1</f>
        <v>#REF!</v>
      </c>
      <c r="O210" s="135" t="e">
        <f>O199/#REF!-1</f>
        <v>#REF!</v>
      </c>
      <c r="P210" s="135" t="e">
        <f>P199/#REF!-1</f>
        <v>#REF!</v>
      </c>
      <c r="Q210" s="135" t="e">
        <f>Q199/#REF!-1</f>
        <v>#REF!</v>
      </c>
      <c r="R210" s="135" t="e">
        <f>R199/#REF!-1</f>
        <v>#REF!</v>
      </c>
      <c r="S210" s="135" t="e">
        <f>S199/#REF!-1</f>
        <v>#REF!</v>
      </c>
    </row>
    <row r="211" spans="1:19" hidden="1">
      <c r="A211" s="121" t="s">
        <v>185</v>
      </c>
      <c r="B211" s="135" t="e">
        <f>B199/#REF!-1</f>
        <v>#REF!</v>
      </c>
      <c r="C211" s="135" t="e">
        <f>C199/#REF!-1</f>
        <v>#REF!</v>
      </c>
      <c r="D211" s="135" t="e">
        <f>D199/#REF!-1</f>
        <v>#REF!</v>
      </c>
      <c r="E211" s="135" t="e">
        <f>E199/#REF!-1</f>
        <v>#REF!</v>
      </c>
      <c r="F211" s="135" t="e">
        <f>F199/#REF!-1</f>
        <v>#REF!</v>
      </c>
      <c r="G211" s="135" t="e">
        <f>G199/#REF!-1</f>
        <v>#REF!</v>
      </c>
      <c r="H211" s="135" t="e">
        <f>H199/#REF!-1</f>
        <v>#REF!</v>
      </c>
      <c r="I211" s="135" t="e">
        <f>I199/#REF!-1</f>
        <v>#REF!</v>
      </c>
      <c r="J211" s="135" t="e">
        <f>J199/#REF!-1</f>
        <v>#REF!</v>
      </c>
      <c r="K211" s="135" t="e">
        <f>K199/#REF!-1</f>
        <v>#REF!</v>
      </c>
      <c r="L211" s="135" t="e">
        <f>L199/#REF!-1</f>
        <v>#REF!</v>
      </c>
      <c r="M211" s="135" t="e">
        <f>M199/#REF!-1</f>
        <v>#REF!</v>
      </c>
      <c r="N211" s="135" t="e">
        <f>N199/#REF!-1</f>
        <v>#REF!</v>
      </c>
      <c r="O211" s="135" t="e">
        <f>O199/#REF!-1</f>
        <v>#REF!</v>
      </c>
      <c r="P211" s="135" t="e">
        <f>P199/#REF!-1</f>
        <v>#REF!</v>
      </c>
      <c r="Q211" s="135" t="e">
        <f>Q199/#REF!-1</f>
        <v>#REF!</v>
      </c>
      <c r="R211" s="135" t="e">
        <f>R199/#REF!-1</f>
        <v>#REF!</v>
      </c>
      <c r="S211" s="135" t="e">
        <f>S199/#REF!-1</f>
        <v>#REF!</v>
      </c>
    </row>
    <row r="212" spans="1:19" hidden="1">
      <c r="A212" s="121" t="s">
        <v>186</v>
      </c>
      <c r="B212" s="135" t="e">
        <f>B199/#REF!-1</f>
        <v>#REF!</v>
      </c>
      <c r="C212" s="135" t="e">
        <f>C199/#REF!-1</f>
        <v>#REF!</v>
      </c>
      <c r="D212" s="135" t="e">
        <f>D199/#REF!-1</f>
        <v>#REF!</v>
      </c>
      <c r="E212" s="135" t="e">
        <f>E199/#REF!-1</f>
        <v>#REF!</v>
      </c>
      <c r="F212" s="135" t="e">
        <f>F199/#REF!-1</f>
        <v>#REF!</v>
      </c>
      <c r="G212" s="135" t="e">
        <f>G199/#REF!-1</f>
        <v>#REF!</v>
      </c>
      <c r="H212" s="135" t="e">
        <f>H199/#REF!-1</f>
        <v>#REF!</v>
      </c>
      <c r="I212" s="135" t="e">
        <f>I199/#REF!-1</f>
        <v>#REF!</v>
      </c>
      <c r="J212" s="135" t="e">
        <f>J199/#REF!-1</f>
        <v>#REF!</v>
      </c>
      <c r="K212" s="135" t="e">
        <f>K199/#REF!-1</f>
        <v>#REF!</v>
      </c>
      <c r="L212" s="135" t="e">
        <f>L199/#REF!-1</f>
        <v>#REF!</v>
      </c>
      <c r="M212" s="135" t="e">
        <f>M199/#REF!-1</f>
        <v>#REF!</v>
      </c>
      <c r="N212" s="135" t="e">
        <f>N199/#REF!-1</f>
        <v>#REF!</v>
      </c>
      <c r="O212" s="135" t="e">
        <f>O199/#REF!-1</f>
        <v>#REF!</v>
      </c>
      <c r="P212" s="135" t="e">
        <f>P199/#REF!-1</f>
        <v>#REF!</v>
      </c>
      <c r="Q212" s="135" t="e">
        <f>Q199/#REF!-1</f>
        <v>#REF!</v>
      </c>
      <c r="R212" s="135" t="e">
        <f>R199/#REF!-1</f>
        <v>#REF!</v>
      </c>
      <c r="S212" s="135" t="e">
        <f>S199/#REF!-1</f>
        <v>#REF!</v>
      </c>
    </row>
    <row r="213" spans="1:19" hidden="1">
      <c r="A213" s="121" t="s">
        <v>187</v>
      </c>
      <c r="B213" s="135" t="e">
        <f>B199/#REF!-1</f>
        <v>#REF!</v>
      </c>
      <c r="C213" s="135" t="e">
        <f>C199/#REF!-1</f>
        <v>#REF!</v>
      </c>
      <c r="D213" s="135" t="e">
        <f>D199/#REF!-1</f>
        <v>#REF!</v>
      </c>
      <c r="E213" s="135" t="e">
        <f>E199/#REF!-1</f>
        <v>#REF!</v>
      </c>
      <c r="F213" s="135" t="e">
        <f>F199/#REF!-1</f>
        <v>#REF!</v>
      </c>
      <c r="G213" s="135" t="e">
        <f>G199/#REF!-1</f>
        <v>#REF!</v>
      </c>
      <c r="H213" s="135" t="e">
        <f>H199/#REF!-1</f>
        <v>#REF!</v>
      </c>
      <c r="I213" s="135" t="e">
        <f>I199/#REF!-1</f>
        <v>#REF!</v>
      </c>
      <c r="J213" s="135" t="e">
        <f>J199/#REF!-1</f>
        <v>#REF!</v>
      </c>
      <c r="K213" s="135" t="e">
        <f>K199/#REF!-1</f>
        <v>#REF!</v>
      </c>
      <c r="L213" s="135" t="e">
        <f>L199/#REF!-1</f>
        <v>#REF!</v>
      </c>
      <c r="M213" s="135" t="e">
        <f>M199/#REF!-1</f>
        <v>#REF!</v>
      </c>
      <c r="N213" s="135" t="e">
        <f>N199/#REF!-1</f>
        <v>#REF!</v>
      </c>
      <c r="O213" s="135" t="e">
        <f>O199/#REF!-1</f>
        <v>#REF!</v>
      </c>
      <c r="P213" s="135" t="e">
        <f>P199/#REF!-1</f>
        <v>#REF!</v>
      </c>
      <c r="Q213" s="135" t="e">
        <f>Q199/#REF!-1</f>
        <v>#REF!</v>
      </c>
      <c r="R213" s="135" t="e">
        <f>R199/#REF!-1</f>
        <v>#REF!</v>
      </c>
      <c r="S213" s="135" t="e">
        <f>S199/#REF!-1</f>
        <v>#REF!</v>
      </c>
    </row>
    <row r="214" spans="1:19" hidden="1">
      <c r="A214" s="121" t="s">
        <v>188</v>
      </c>
      <c r="B214" s="135" t="e">
        <f>B199/#REF!-1</f>
        <v>#REF!</v>
      </c>
      <c r="C214" s="135" t="e">
        <f>C199/#REF!-1</f>
        <v>#REF!</v>
      </c>
      <c r="D214" s="135" t="e">
        <f>D199/#REF!-1</f>
        <v>#REF!</v>
      </c>
      <c r="E214" s="135" t="e">
        <f>E199/#REF!-1</f>
        <v>#REF!</v>
      </c>
      <c r="F214" s="135" t="e">
        <f>F199/#REF!-1</f>
        <v>#REF!</v>
      </c>
      <c r="G214" s="135" t="e">
        <f>G199/#REF!-1</f>
        <v>#REF!</v>
      </c>
      <c r="H214" s="135" t="e">
        <f>H199/#REF!-1</f>
        <v>#REF!</v>
      </c>
      <c r="I214" s="135" t="e">
        <f>I199/#REF!-1</f>
        <v>#REF!</v>
      </c>
      <c r="J214" s="135" t="e">
        <f>J199/#REF!-1</f>
        <v>#REF!</v>
      </c>
      <c r="K214" s="135" t="e">
        <f>K199/#REF!-1</f>
        <v>#REF!</v>
      </c>
      <c r="L214" s="135" t="e">
        <f>L199/#REF!-1</f>
        <v>#REF!</v>
      </c>
      <c r="M214" s="135" t="e">
        <f>M199/#REF!-1</f>
        <v>#REF!</v>
      </c>
      <c r="N214" s="135" t="e">
        <f>N199/#REF!-1</f>
        <v>#REF!</v>
      </c>
      <c r="O214" s="135" t="e">
        <f>O199/#REF!-1</f>
        <v>#REF!</v>
      </c>
      <c r="P214" s="135" t="e">
        <f>P199/#REF!-1</f>
        <v>#REF!</v>
      </c>
      <c r="Q214" s="135" t="e">
        <f>Q199/#REF!-1</f>
        <v>#REF!</v>
      </c>
      <c r="R214" s="135" t="e">
        <f>R199/#REF!-1</f>
        <v>#REF!</v>
      </c>
      <c r="S214" s="135" t="e">
        <f>S199/#REF!-1</f>
        <v>#REF!</v>
      </c>
    </row>
    <row r="215" spans="1:19" hidden="1">
      <c r="A215" s="121" t="s">
        <v>189</v>
      </c>
      <c r="B215" s="135" t="e">
        <f>B199/#REF!-1</f>
        <v>#REF!</v>
      </c>
      <c r="C215" s="135" t="e">
        <f>C199/#REF!-1</f>
        <v>#REF!</v>
      </c>
      <c r="D215" s="135" t="e">
        <f>D199/#REF!-1</f>
        <v>#REF!</v>
      </c>
      <c r="E215" s="135" t="e">
        <f>E199/#REF!-1</f>
        <v>#REF!</v>
      </c>
      <c r="F215" s="135" t="e">
        <f>F199/#REF!-1</f>
        <v>#REF!</v>
      </c>
      <c r="G215" s="135" t="e">
        <f>G199/#REF!-1</f>
        <v>#REF!</v>
      </c>
      <c r="H215" s="135" t="e">
        <f>H199/#REF!-1</f>
        <v>#REF!</v>
      </c>
      <c r="I215" s="135" t="e">
        <f>I199/#REF!-1</f>
        <v>#REF!</v>
      </c>
      <c r="J215" s="135" t="e">
        <f>J199/#REF!-1</f>
        <v>#REF!</v>
      </c>
      <c r="K215" s="135" t="e">
        <f>K199/#REF!-1</f>
        <v>#REF!</v>
      </c>
      <c r="L215" s="135" t="e">
        <f>L199/#REF!-1</f>
        <v>#REF!</v>
      </c>
      <c r="M215" s="135" t="e">
        <f>M199/#REF!-1</f>
        <v>#REF!</v>
      </c>
      <c r="N215" s="135" t="e">
        <f>N199/#REF!-1</f>
        <v>#REF!</v>
      </c>
      <c r="O215" s="135" t="e">
        <f>O199/#REF!-1</f>
        <v>#REF!</v>
      </c>
      <c r="P215" s="135" t="e">
        <f>P199/#REF!-1</f>
        <v>#REF!</v>
      </c>
      <c r="Q215" s="135" t="e">
        <f>Q199/#REF!-1</f>
        <v>#REF!</v>
      </c>
      <c r="R215" s="135" t="e">
        <f>R199/#REF!-1</f>
        <v>#REF!</v>
      </c>
      <c r="S215" s="135" t="e">
        <f>S199/#REF!-1</f>
        <v>#REF!</v>
      </c>
    </row>
    <row r="216" spans="1:19" hidden="1">
      <c r="F216" s="146"/>
    </row>
    <row r="217" spans="1:19" hidden="1">
      <c r="A217" s="138" t="s">
        <v>190</v>
      </c>
      <c r="B217" s="142">
        <f t="shared" ref="B217:S217" si="23">AVERAGE(B200:B202)</f>
        <v>294742.40639609896</v>
      </c>
      <c r="C217" s="142">
        <f t="shared" si="23"/>
        <v>100606.31999999999</v>
      </c>
      <c r="D217" s="144">
        <f t="shared" si="23"/>
        <v>58714.360000000008</v>
      </c>
      <c r="E217" s="147">
        <f t="shared" si="23"/>
        <v>5958.0733333333337</v>
      </c>
      <c r="F217" s="144">
        <f t="shared" si="23"/>
        <v>41891.96</v>
      </c>
      <c r="G217" s="147">
        <f t="shared" si="23"/>
        <v>15383.573333333334</v>
      </c>
      <c r="H217" s="147">
        <f t="shared" si="23"/>
        <v>26508.386666666669</v>
      </c>
      <c r="I217" s="142">
        <f t="shared" si="23"/>
        <v>194135.75306276567</v>
      </c>
      <c r="J217" s="144">
        <f t="shared" si="23"/>
        <v>34937.993876444219</v>
      </c>
      <c r="K217" s="147">
        <f t="shared" si="23"/>
        <v>12713.643333333333</v>
      </c>
      <c r="L217" s="144">
        <f t="shared" si="23"/>
        <v>159197.75918632143</v>
      </c>
      <c r="M217" s="147">
        <f t="shared" si="23"/>
        <v>88310.571607136677</v>
      </c>
      <c r="N217" s="147">
        <f t="shared" si="23"/>
        <v>70886.520912518085</v>
      </c>
      <c r="O217" s="142">
        <f t="shared" si="23"/>
        <v>93652.687209777549</v>
      </c>
      <c r="P217" s="139">
        <f t="shared" si="23"/>
        <v>18672.383333333335</v>
      </c>
      <c r="Q217" s="142">
        <f t="shared" si="23"/>
        <v>201089.71918632145</v>
      </c>
      <c r="R217" s="139">
        <f t="shared" si="23"/>
        <v>103694.47827380335</v>
      </c>
      <c r="S217" s="139">
        <f t="shared" si="23"/>
        <v>97395.240912518071</v>
      </c>
    </row>
    <row r="218" spans="1:19" hidden="1">
      <c r="A218" s="140" t="s">
        <v>191</v>
      </c>
      <c r="B218" s="143">
        <f t="shared" ref="B218:S218" si="24">B199/B217-1</f>
        <v>-0.25203162077827879</v>
      </c>
      <c r="C218" s="143">
        <f t="shared" si="24"/>
        <v>-0.49983261488940256</v>
      </c>
      <c r="D218" s="145">
        <f t="shared" si="24"/>
        <v>-0.3830810725008329</v>
      </c>
      <c r="E218" s="148">
        <f t="shared" si="24"/>
        <v>-0.75008699680321711</v>
      </c>
      <c r="F218" s="145">
        <f t="shared" si="24"/>
        <v>-0.66346764391066926</v>
      </c>
      <c r="G218" s="148">
        <f t="shared" si="24"/>
        <v>-0.82292800632362839</v>
      </c>
      <c r="H218" s="148">
        <f t="shared" si="24"/>
        <v>-0.57096596850606773</v>
      </c>
      <c r="I218" s="143">
        <f t="shared" si="24"/>
        <v>-0.12360810764726748</v>
      </c>
      <c r="J218" s="145">
        <f t="shared" si="24"/>
        <v>0.69746437673930384</v>
      </c>
      <c r="K218" s="148">
        <f t="shared" si="24"/>
        <v>-0.30208833397612489</v>
      </c>
      <c r="L218" s="145">
        <f t="shared" si="24"/>
        <v>-0.30380301477558125</v>
      </c>
      <c r="M218" s="148">
        <f t="shared" si="24"/>
        <v>-0.38905389221102182</v>
      </c>
      <c r="N218" s="148">
        <f t="shared" si="24"/>
        <v>-0.1975907511359416</v>
      </c>
      <c r="O218" s="143">
        <f t="shared" si="24"/>
        <v>2.0024121529175654E-2</v>
      </c>
      <c r="P218" s="141">
        <f t="shared" si="24"/>
        <v>-0.4450628066583181</v>
      </c>
      <c r="Q218" s="143">
        <f t="shared" si="24"/>
        <v>-0.37873502183249352</v>
      </c>
      <c r="R218" s="141">
        <f t="shared" si="24"/>
        <v>-0.45342316251068426</v>
      </c>
      <c r="S218" s="141">
        <f t="shared" si="24"/>
        <v>-0.29921627216563984</v>
      </c>
    </row>
    <row r="219" spans="1:19" hidden="1"/>
    <row r="220" spans="1:19" hidden="1"/>
    <row r="221" spans="1:19" hidden="1"/>
    <row r="222" spans="1:19" hidden="1"/>
    <row r="224" spans="1:19">
      <c r="D224" s="149"/>
      <c r="E224" s="149"/>
      <c r="F224" s="149"/>
      <c r="G224" s="149"/>
      <c r="H224" s="149"/>
    </row>
    <row r="227" spans="7:17"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</row>
    <row r="228" spans="7:17"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</row>
    <row r="229" spans="7:17"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</row>
    <row r="230" spans="7:17"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</row>
    <row r="231" spans="7:17"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</row>
    <row r="232" spans="7:17"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</row>
    <row r="233" spans="7:17"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</row>
    <row r="234" spans="7:17"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</row>
    <row r="235" spans="7:17"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</row>
    <row r="236" spans="7:17"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</row>
    <row r="244" spans="6:13">
      <c r="F244" s="150"/>
      <c r="G244" s="150"/>
      <c r="H244" s="151"/>
      <c r="I244" s="150"/>
      <c r="J244" s="151"/>
      <c r="K244" s="150"/>
      <c r="L244" s="150"/>
      <c r="M244" s="151"/>
    </row>
    <row r="245" spans="6:13">
      <c r="F245" s="150"/>
      <c r="G245" s="150"/>
      <c r="H245" s="151"/>
      <c r="I245" s="150"/>
      <c r="J245" s="151"/>
      <c r="K245" s="150"/>
      <c r="L245" s="150"/>
      <c r="M245" s="151"/>
    </row>
    <row r="246" spans="6:13">
      <c r="F246" s="150"/>
      <c r="G246" s="150"/>
      <c r="H246" s="151"/>
      <c r="I246" s="150"/>
      <c r="J246" s="151"/>
      <c r="K246" s="150"/>
      <c r="L246" s="150"/>
      <c r="M246" s="151"/>
    </row>
    <row r="247" spans="6:13">
      <c r="F247" s="150"/>
      <c r="G247" s="150"/>
      <c r="H247" s="151"/>
      <c r="I247" s="150"/>
      <c r="J247" s="151"/>
      <c r="K247" s="150"/>
      <c r="L247" s="150"/>
      <c r="M247" s="151"/>
    </row>
    <row r="248" spans="6:13">
      <c r="F248" s="150"/>
      <c r="G248" s="150"/>
      <c r="H248" s="151"/>
      <c r="I248" s="150"/>
      <c r="J248" s="151"/>
      <c r="K248" s="150"/>
      <c r="L248" s="150"/>
      <c r="M248" s="151"/>
    </row>
    <row r="249" spans="6:13">
      <c r="F249" s="150"/>
      <c r="G249" s="150"/>
      <c r="H249" s="151"/>
      <c r="I249" s="150"/>
      <c r="J249" s="151"/>
      <c r="K249" s="150"/>
      <c r="L249" s="150"/>
      <c r="M249" s="151"/>
    </row>
    <row r="250" spans="6:13">
      <c r="F250" s="150"/>
      <c r="G250" s="150"/>
      <c r="H250" s="151"/>
      <c r="I250" s="150"/>
      <c r="J250" s="151"/>
      <c r="K250" s="150"/>
      <c r="L250" s="150"/>
      <c r="M250" s="151"/>
    </row>
    <row r="255" spans="6:13">
      <c r="F255" s="150"/>
      <c r="G255" s="150"/>
      <c r="H255" s="151"/>
      <c r="I255" s="150"/>
    </row>
    <row r="256" spans="6:13">
      <c r="F256" s="150"/>
      <c r="G256" s="150"/>
      <c r="H256" s="151"/>
      <c r="I256" s="150"/>
    </row>
    <row r="257" spans="6:10">
      <c r="F257" s="150"/>
      <c r="G257" s="150"/>
      <c r="H257" s="151"/>
      <c r="I257" s="150"/>
    </row>
    <row r="258" spans="6:10">
      <c r="F258" s="150"/>
      <c r="G258" s="150"/>
      <c r="H258" s="151"/>
      <c r="I258" s="150"/>
    </row>
    <row r="259" spans="6:10">
      <c r="F259" s="150"/>
      <c r="G259" s="150"/>
      <c r="H259" s="151"/>
      <c r="I259" s="150"/>
    </row>
    <row r="260" spans="6:10">
      <c r="F260" s="150"/>
      <c r="G260" s="150"/>
      <c r="H260" s="151"/>
      <c r="I260" s="150"/>
    </row>
    <row r="261" spans="6:10">
      <c r="F261" s="150"/>
      <c r="G261" s="150"/>
      <c r="H261" s="151"/>
      <c r="I261" s="150"/>
      <c r="J261" s="151"/>
    </row>
    <row r="262" spans="6:10">
      <c r="F262" s="150"/>
      <c r="G262" s="150"/>
      <c r="H262" s="151"/>
      <c r="I262" s="150"/>
      <c r="J262" s="151"/>
    </row>
    <row r="263" spans="6:10">
      <c r="F263" s="150"/>
      <c r="G263" s="150"/>
      <c r="H263" s="151"/>
      <c r="I263" s="150"/>
      <c r="J263" s="151"/>
    </row>
    <row r="264" spans="6:10">
      <c r="F264" s="150"/>
      <c r="G264" s="150"/>
      <c r="H264" s="151"/>
      <c r="I264" s="150"/>
      <c r="J264" s="151"/>
    </row>
  </sheetData>
  <mergeCells count="3">
    <mergeCell ref="U3:U5"/>
    <mergeCell ref="A1:U1"/>
    <mergeCell ref="A195:S195"/>
  </mergeCells>
  <phoneticPr fontId="13" type="noConversion"/>
  <printOptions horizontalCentered="1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2018-04-05T01:54:14Z</cp:lastPrinted>
  <dcterms:created xsi:type="dcterms:W3CDTF">2015-03-05T07:20:42Z</dcterms:created>
  <dcterms:modified xsi:type="dcterms:W3CDTF">2018-04-05T01:55:26Z</dcterms:modified>
</cp:coreProperties>
</file>