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345" windowWidth="27885" windowHeight="12345"/>
  </bookViews>
  <sheets>
    <sheet name="수주통계" sheetId="3" r:id="rId1"/>
  </sheets>
  <definedNames>
    <definedName name="_xlnm.Print_Area" localSheetId="0">수주통계!$A$1:$U$196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S178" i="3" l="1"/>
  <c r="R178" i="3"/>
  <c r="Q178" i="3"/>
  <c r="P178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B178" i="3"/>
  <c r="S177" i="3"/>
  <c r="R177" i="3"/>
  <c r="Q177" i="3"/>
  <c r="P177" i="3"/>
  <c r="O177" i="3"/>
  <c r="N177" i="3"/>
  <c r="M177" i="3"/>
  <c r="L177" i="3"/>
  <c r="K177" i="3"/>
  <c r="J177" i="3"/>
  <c r="I177" i="3"/>
  <c r="H177" i="3"/>
  <c r="G177" i="3"/>
  <c r="F177" i="3"/>
  <c r="E177" i="3"/>
  <c r="D177" i="3"/>
  <c r="C177" i="3"/>
  <c r="B177" i="3"/>
  <c r="S176" i="3"/>
  <c r="R176" i="3"/>
  <c r="Q176" i="3"/>
  <c r="P176" i="3"/>
  <c r="O176" i="3"/>
  <c r="N176" i="3"/>
  <c r="M176" i="3"/>
  <c r="L176" i="3"/>
  <c r="K176" i="3"/>
  <c r="J176" i="3"/>
  <c r="I176" i="3"/>
  <c r="H176" i="3"/>
  <c r="G176" i="3"/>
  <c r="F176" i="3"/>
  <c r="E176" i="3"/>
  <c r="D176" i="3"/>
  <c r="C176" i="3"/>
  <c r="B176" i="3"/>
  <c r="S173" i="3"/>
  <c r="R173" i="3"/>
  <c r="Q173" i="3"/>
  <c r="P173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S172" i="3"/>
  <c r="R172" i="3"/>
  <c r="Q172" i="3"/>
  <c r="P172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S171" i="3"/>
  <c r="R171" i="3"/>
  <c r="Q171" i="3"/>
  <c r="P171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S179" i="3" l="1"/>
  <c r="S183" i="3" s="1"/>
  <c r="R179" i="3"/>
  <c r="R183" i="3" s="1"/>
  <c r="Q179" i="3"/>
  <c r="Q183" i="3" s="1"/>
  <c r="P179" i="3"/>
  <c r="P183" i="3" s="1"/>
  <c r="O179" i="3"/>
  <c r="O183" i="3" s="1"/>
  <c r="N179" i="3"/>
  <c r="N183" i="3" s="1"/>
  <c r="M179" i="3"/>
  <c r="M183" i="3" s="1"/>
  <c r="L179" i="3"/>
  <c r="L183" i="3" s="1"/>
  <c r="K179" i="3"/>
  <c r="K183" i="3" s="1"/>
  <c r="J179" i="3"/>
  <c r="J183" i="3" s="1"/>
  <c r="I179" i="3"/>
  <c r="I183" i="3" s="1"/>
  <c r="H179" i="3"/>
  <c r="H183" i="3" s="1"/>
  <c r="G179" i="3"/>
  <c r="G183" i="3" s="1"/>
  <c r="F179" i="3"/>
  <c r="F183" i="3" s="1"/>
  <c r="E179" i="3"/>
  <c r="E183" i="3" s="1"/>
  <c r="D179" i="3"/>
  <c r="D183" i="3" s="1"/>
  <c r="C179" i="3"/>
  <c r="C183" i="3" s="1"/>
  <c r="B179" i="3"/>
  <c r="B183" i="3" s="1"/>
  <c r="S193" i="3" l="1"/>
  <c r="R193" i="3"/>
  <c r="Q193" i="3"/>
  <c r="P193" i="3"/>
  <c r="O193" i="3"/>
  <c r="N193" i="3"/>
  <c r="M193" i="3"/>
  <c r="L193" i="3"/>
  <c r="K193" i="3"/>
  <c r="J193" i="3"/>
  <c r="I193" i="3"/>
  <c r="H193" i="3"/>
  <c r="G193" i="3"/>
  <c r="F193" i="3"/>
  <c r="E193" i="3"/>
  <c r="D193" i="3"/>
  <c r="C193" i="3"/>
  <c r="B193" i="3"/>
  <c r="B195" i="3" l="1"/>
  <c r="B196" i="3" s="1"/>
  <c r="D195" i="3"/>
  <c r="D196" i="3" s="1"/>
  <c r="F195" i="3"/>
  <c r="F196" i="3" s="1"/>
  <c r="H195" i="3"/>
  <c r="J195" i="3"/>
  <c r="J196" i="3" s="1"/>
  <c r="L195" i="3"/>
  <c r="L196" i="3" s="1"/>
  <c r="N195" i="3"/>
  <c r="N196" i="3" s="1"/>
  <c r="P195" i="3"/>
  <c r="R195" i="3"/>
  <c r="R196" i="3" s="1"/>
  <c r="E189" i="3"/>
  <c r="E192" i="3"/>
  <c r="E191" i="3"/>
  <c r="E190" i="3"/>
  <c r="E188" i="3"/>
  <c r="E187" i="3"/>
  <c r="E186" i="3"/>
  <c r="E185" i="3"/>
  <c r="G189" i="3"/>
  <c r="G192" i="3"/>
  <c r="G191" i="3"/>
  <c r="G190" i="3"/>
  <c r="G188" i="3"/>
  <c r="G187" i="3"/>
  <c r="G186" i="3"/>
  <c r="G185" i="3"/>
  <c r="K189" i="3"/>
  <c r="K192" i="3"/>
  <c r="K191" i="3"/>
  <c r="K190" i="3"/>
  <c r="K188" i="3"/>
  <c r="K187" i="3"/>
  <c r="K186" i="3"/>
  <c r="K185" i="3"/>
  <c r="M189" i="3"/>
  <c r="M192" i="3"/>
  <c r="M191" i="3"/>
  <c r="M190" i="3"/>
  <c r="M188" i="3"/>
  <c r="M187" i="3"/>
  <c r="M186" i="3"/>
  <c r="M185" i="3"/>
  <c r="Q189" i="3"/>
  <c r="Q192" i="3"/>
  <c r="Q191" i="3"/>
  <c r="Q190" i="3"/>
  <c r="Q188" i="3"/>
  <c r="Q187" i="3"/>
  <c r="Q186" i="3"/>
  <c r="Q185" i="3"/>
  <c r="S189" i="3"/>
  <c r="S192" i="3"/>
  <c r="S191" i="3"/>
  <c r="S190" i="3"/>
  <c r="S188" i="3"/>
  <c r="S187" i="3"/>
  <c r="S186" i="3"/>
  <c r="S185" i="3"/>
  <c r="B189" i="3"/>
  <c r="B192" i="3"/>
  <c r="B191" i="3"/>
  <c r="B190" i="3"/>
  <c r="B188" i="3"/>
  <c r="B187" i="3"/>
  <c r="B186" i="3"/>
  <c r="B185" i="3"/>
  <c r="D189" i="3"/>
  <c r="D192" i="3"/>
  <c r="D191" i="3"/>
  <c r="D190" i="3"/>
  <c r="D188" i="3"/>
  <c r="D187" i="3"/>
  <c r="D186" i="3"/>
  <c r="D185" i="3"/>
  <c r="F189" i="3"/>
  <c r="F192" i="3"/>
  <c r="F191" i="3"/>
  <c r="F190" i="3"/>
  <c r="F188" i="3"/>
  <c r="F187" i="3"/>
  <c r="F186" i="3"/>
  <c r="F185" i="3"/>
  <c r="H196" i="3"/>
  <c r="H189" i="3"/>
  <c r="H192" i="3"/>
  <c r="H191" i="3"/>
  <c r="H190" i="3"/>
  <c r="H188" i="3"/>
  <c r="H187" i="3"/>
  <c r="H186" i="3"/>
  <c r="H185" i="3"/>
  <c r="J189" i="3"/>
  <c r="J192" i="3"/>
  <c r="J191" i="3"/>
  <c r="J190" i="3"/>
  <c r="J188" i="3"/>
  <c r="J187" i="3"/>
  <c r="J186" i="3"/>
  <c r="J185" i="3"/>
  <c r="L189" i="3"/>
  <c r="L192" i="3"/>
  <c r="L191" i="3"/>
  <c r="L190" i="3"/>
  <c r="L188" i="3"/>
  <c r="L187" i="3"/>
  <c r="L186" i="3"/>
  <c r="L185" i="3"/>
  <c r="N189" i="3"/>
  <c r="N192" i="3"/>
  <c r="N191" i="3"/>
  <c r="N190" i="3"/>
  <c r="N188" i="3"/>
  <c r="N187" i="3"/>
  <c r="N186" i="3"/>
  <c r="N185" i="3"/>
  <c r="P196" i="3"/>
  <c r="P189" i="3"/>
  <c r="P192" i="3"/>
  <c r="P191" i="3"/>
  <c r="P190" i="3"/>
  <c r="P188" i="3"/>
  <c r="P187" i="3"/>
  <c r="P186" i="3"/>
  <c r="P185" i="3"/>
  <c r="R189" i="3"/>
  <c r="R192" i="3"/>
  <c r="R191" i="3"/>
  <c r="R190" i="3"/>
  <c r="R188" i="3"/>
  <c r="R187" i="3"/>
  <c r="R186" i="3"/>
  <c r="R185" i="3"/>
  <c r="C195" i="3"/>
  <c r="C196" i="3" s="1"/>
  <c r="E195" i="3"/>
  <c r="E196" i="3" s="1"/>
  <c r="G195" i="3"/>
  <c r="G196" i="3" s="1"/>
  <c r="I195" i="3"/>
  <c r="I196" i="3" s="1"/>
  <c r="K195" i="3"/>
  <c r="K196" i="3" s="1"/>
  <c r="M195" i="3"/>
  <c r="M196" i="3" s="1"/>
  <c r="O195" i="3"/>
  <c r="O196" i="3" s="1"/>
  <c r="Q195" i="3"/>
  <c r="Q196" i="3" s="1"/>
  <c r="S195" i="3"/>
  <c r="S196" i="3" s="1"/>
  <c r="C189" i="3"/>
  <c r="C192" i="3"/>
  <c r="C191" i="3"/>
  <c r="C190" i="3"/>
  <c r="C188" i="3"/>
  <c r="C187" i="3"/>
  <c r="C186" i="3"/>
  <c r="C185" i="3"/>
  <c r="I189" i="3"/>
  <c r="I192" i="3"/>
  <c r="I191" i="3"/>
  <c r="I190" i="3"/>
  <c r="I188" i="3"/>
  <c r="I187" i="3"/>
  <c r="I186" i="3"/>
  <c r="I185" i="3"/>
  <c r="O189" i="3"/>
  <c r="O192" i="3"/>
  <c r="O191" i="3"/>
  <c r="O190" i="3"/>
  <c r="O188" i="3"/>
  <c r="O187" i="3"/>
  <c r="O186" i="3"/>
  <c r="O185" i="3"/>
  <c r="C182" i="3"/>
  <c r="C181" i="3"/>
  <c r="U176" i="3" l="1"/>
  <c r="T173" i="3" l="1"/>
  <c r="T172" i="3"/>
  <c r="T171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U171" i="3" s="1"/>
  <c r="T178" i="3"/>
  <c r="T177" i="3"/>
  <c r="T176" i="3"/>
  <c r="S181" i="3"/>
  <c r="R182" i="3"/>
  <c r="Q181" i="3"/>
  <c r="P182" i="3"/>
  <c r="O181" i="3"/>
  <c r="N182" i="3"/>
  <c r="M181" i="3"/>
  <c r="L182" i="3"/>
  <c r="K181" i="3"/>
  <c r="J182" i="3"/>
  <c r="I181" i="3"/>
  <c r="H182" i="3"/>
  <c r="G181" i="3"/>
  <c r="F182" i="3"/>
  <c r="E181" i="3"/>
  <c r="D182" i="3"/>
  <c r="T181" i="3" l="1"/>
  <c r="D181" i="3"/>
  <c r="F181" i="3"/>
  <c r="H181" i="3"/>
  <c r="J181" i="3"/>
  <c r="L181" i="3"/>
  <c r="N181" i="3"/>
  <c r="P181" i="3"/>
  <c r="R181" i="3"/>
  <c r="E182" i="3"/>
  <c r="G182" i="3"/>
  <c r="I182" i="3"/>
  <c r="K182" i="3"/>
  <c r="M182" i="3"/>
  <c r="O182" i="3"/>
  <c r="Q182" i="3"/>
  <c r="S182" i="3"/>
  <c r="T182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73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72" i="3" l="1"/>
  <c r="U177" i="3"/>
  <c r="U178" i="3"/>
  <c r="U182" i="3" l="1"/>
  <c r="U181" i="3"/>
  <c r="B181" i="3" l="1"/>
  <c r="B182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<sst xmlns="http://schemas.openxmlformats.org/spreadsheetml/2006/main" count="259" uniqueCount="210">
  <si>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</si>
  <si>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</si>
  <si>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</si>
  <si>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</si>
  <si>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</si>
  <si>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</si>
  <si>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</si>
  <si>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</si>
  <si>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</si>
  <si>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</si>
  <si>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</si>
  <si>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</si>
  <si>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</si>
  <si>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</si>
  <si>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</si>
  <si>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</si>
  <si>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</si>
  <si>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</si>
  <si>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</si>
  <si>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</si>
  <si>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</si>
  <si>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</si>
  <si>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</si>
  <si>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</si>
  <si>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</si>
  <si>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</si>
  <si>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</si>
  <si>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</si>
  <si>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</si>
  <si>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</si>
  <si>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</si>
  <si>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</si>
  <si>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</si>
  <si>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</si>
  <si>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</si>
  <si>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</si>
  <si>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</si>
  <si>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</si>
  <si>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</si>
  <si>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</si>
  <si>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</si>
  <si>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</si>
  <si>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</si>
  <si>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</si>
  <si>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</si>
  <si>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</si>
  <si>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</si>
  <si>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</si>
  <si>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</si>
  <si>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</si>
  <si>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</si>
  <si>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</si>
  <si>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</si>
  <si>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</si>
  <si>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</si>
  <si>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</si>
  <si>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</si>
  <si>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</si>
  <si>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</si>
  <si>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</si>
  <si>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</si>
  <si>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</si>
  <si>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</si>
  <si>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</si>
  <si>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</si>
  <si>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</si>
  <si>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</si>
  <si>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</si>
  <si>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</si>
  <si>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</si>
  <si>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</si>
  <si>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</si>
  <si>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</si>
  <si>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</si>
  <si>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</si>
  <si>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</si>
  <si>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</si>
  <si>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</si>
  <si>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</si>
  <si>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</si>
  <si>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</si>
  <si>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</si>
  <si>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</si>
  <si>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</si>
  <si>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</si>
  <si>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</si>
  <si>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</si>
  <si>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</si>
  <si>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</si>
  <si>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</si>
  <si>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</si>
  <si>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</si>
  <si>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</si>
  <si>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</si>
  <si>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</si>
  <si>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</si>
  <si>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</si>
  <si>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</si>
  <si>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</si>
  <si>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</si>
  <si>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</si>
  <si>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</si>
  <si>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</si>
  <si>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</si>
  <si>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</si>
  <si>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</si>
  <si>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</si>
  <si>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</si>
  <si>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</si>
  <si>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</si>
  <si>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</si>
  <si>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</si>
  <si>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</si>
  <si>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</si>
  <si>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</si>
  <si>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</si>
  <si>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</si>
  <si>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</si>
  <si>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</si>
  <si>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</si>
  <si>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</si>
  <si>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</si>
  <si>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</si>
  <si>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</si>
  <si>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</si>
  <si>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</si>
  <si>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</si>
  <si>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</si>
  <si>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</si>
  <si>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</si>
  <si>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</si>
  <si>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</si>
  <si>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</si>
  <si>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</si>
  <si>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</si>
  <si>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</si>
  <si>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</si>
  <si>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</si>
  <si>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</si>
  <si>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</si>
  <si>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</si>
  <si>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</si>
  <si>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</si>
  <si>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</si>
  <si>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</si>
  <si>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</si>
  <si>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</si>
  <si>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</si>
  <si>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</si>
  <si>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</si>
  <si>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</si>
  <si>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</si>
  <si>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</si>
  <si>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</si>
  <si>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</si>
  <si>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</si>
  <si>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</si>
  <si>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</si>
  <si>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</si>
  <si>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</si>
  <si>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</si>
  <si>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</si>
  <si>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</si>
  <si>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</si>
  <si>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</si>
  <si>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</si>
  <si>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</si>
  <si>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</si>
  <si>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</si>
  <si>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</si>
  <si>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</si>
  <si>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</si>
  <si>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</si>
  <si>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</si>
  <si>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</si>
  <si>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</si>
  <si>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</si>
  <si>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</si>
  <si>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</si>
  <si>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</si>
  <si>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</si>
  <si>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</si>
  <si>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</si>
  <si>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</si>
  <si>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</si>
  <si>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14년대비</t>
    <phoneticPr fontId="13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</si>
  <si>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</si>
  <si>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</si>
  <si>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</si>
  <si>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</si>
  <si>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</si>
  <si>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</si>
  <si>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</si>
  <si>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</si>
  <si>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</si>
  <si>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</si>
  <si>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</si>
  <si>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</si>
  <si>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</si>
  <si>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</si>
  <si>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</si>
  <si>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</si>
  <si>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</si>
  <si>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</si>
  <si>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</si>
  <si>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2016년 8월 건설수주액분석</t>
    <phoneticPr fontId="13" type="noConversion"/>
  </si>
  <si>
    <t>2016. 8</t>
    <phoneticPr fontId="12" type="noConversion"/>
  </si>
  <si>
    <t>16.8월 누적</t>
    <phoneticPr fontId="12" type="noConversion"/>
  </si>
  <si>
    <t>15.8월 누적</t>
    <phoneticPr fontId="12" type="noConversion"/>
  </si>
  <si>
    <t>14.8월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</si>
</sst>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65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17" fillId="0" borderId="0" xfId="0" applyNumberFormat="1" applyFon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9" fillId="10" borderId="0" xfId="0" applyFont="1" applyFill="1">
      <alignment vertical="center"/>
    </xf>
    <xf numFmtId="41" fontId="21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2" fillId="0" borderId="0" xfId="0" applyFont="1">
      <alignment vertical="center"/>
    </xf>
    <xf numFmtId="0" fontId="17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7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8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7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4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7" fillId="2" borderId="1" xfId="5" applyFont="1" applyFill="1" applyBorder="1" applyAlignment="1">
      <alignment vertical="center" shrinkToFit="1"/>
    </xf>
    <xf numFmtId="41" fontId="27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6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6" fillId="8" borderId="1" xfId="0" applyNumberFormat="1" applyFont="1" applyFill="1" applyBorder="1">
      <alignment vertical="center"/>
    </xf>
    <xf numFmtId="177" fontId="18" fillId="11" borderId="1" xfId="0" applyNumberFormat="1" applyFont="1" applyFill="1" applyBorder="1">
      <alignment vertical="center"/>
    </xf>
    <xf numFmtId="177" fontId="24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8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7" fillId="7" borderId="37" xfId="0" applyFont="1" applyFill="1" applyBorder="1">
      <alignment vertical="center"/>
    </xf>
    <xf numFmtId="0" fontId="17" fillId="7" borderId="0" xfId="0" applyFont="1" applyFill="1">
      <alignment vertical="center"/>
    </xf>
    <xf numFmtId="180" fontId="23" fillId="7" borderId="0" xfId="0" applyNumberFormat="1" applyFont="1" applyFill="1">
      <alignment vertical="center"/>
    </xf>
    <xf numFmtId="0" fontId="23" fillId="7" borderId="0" xfId="0" applyFont="1" applyFill="1">
      <alignment vertical="center"/>
    </xf>
    <xf numFmtId="41" fontId="21" fillId="7" borderId="0" xfId="0" applyNumberFormat="1" applyFont="1" applyFill="1">
      <alignment vertical="center"/>
    </xf>
    <xf numFmtId="41" fontId="17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6" fillId="8" borderId="1" xfId="0" applyNumberFormat="1" applyFont="1" applyFill="1" applyBorder="1">
      <alignment vertical="center"/>
    </xf>
    <xf numFmtId="0" fontId="26" fillId="0" borderId="0" xfId="0" applyFont="1" applyFill="1">
      <alignment vertical="center"/>
    </xf>
    <xf numFmtId="41" fontId="26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1" fillId="10" borderId="0" xfId="0" applyNumberFormat="1" applyFont="1" applyFill="1">
      <alignment vertical="center"/>
    </xf>
    <xf numFmtId="176" fontId="30" fillId="0" borderId="1" xfId="0" applyNumberFormat="1" applyFont="1" applyFill="1" applyBorder="1">
      <alignment vertical="center"/>
    </xf>
    <xf numFmtId="0" fontId="31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9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1" fillId="0" borderId="10" xfId="0" applyFont="1" applyFill="1" applyBorder="1">
      <alignment vertical="center"/>
    </xf>
    <xf numFmtId="176" fontId="17" fillId="11" borderId="1" xfId="0" applyNumberFormat="1" applyFont="1" applyFill="1" applyBorder="1" applyAlignment="1">
      <alignment horizontal="right" vertical="center"/>
    </xf>
    <xf numFmtId="41" fontId="18" fillId="11" borderId="6" xfId="5" applyFont="1" applyFill="1" applyBorder="1" applyAlignment="1">
      <alignment horizontal="right"/>
    </xf>
    <xf numFmtId="41" fontId="18" fillId="11" borderId="1" xfId="5" applyFont="1" applyFill="1" applyBorder="1" applyAlignment="1">
      <alignment horizontal="right"/>
    </xf>
    <xf numFmtId="178" fontId="18" fillId="11" borderId="1" xfId="5" applyNumberFormat="1" applyFont="1" applyFill="1" applyBorder="1" applyAlignment="1">
      <alignment horizontal="right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6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6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7" fillId="13" borderId="0" xfId="0" applyNumberFormat="1" applyFont="1" applyFill="1" applyBorder="1">
      <alignment vertical="center"/>
    </xf>
    <xf numFmtId="181" fontId="17" fillId="14" borderId="0" xfId="0" applyNumberFormat="1" applyFont="1" applyFill="1" applyBorder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1" fontId="20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2" fillId="0" borderId="0" xfId="0" applyFont="1">
      <alignment vertical="center"/>
    </xf>
    <xf numFmtId="176" fontId="22" fillId="13" borderId="0" xfId="0" applyNumberFormat="1" applyFont="1" applyFill="1" applyBorder="1">
      <alignment vertical="center"/>
    </xf>
    <xf numFmtId="181" fontId="22" fillId="14" borderId="0" xfId="0" applyNumberFormat="1" applyFont="1" applyFill="1" applyBorder="1">
      <alignment vertical="center"/>
    </xf>
    <xf numFmtId="0" fontId="18" fillId="11" borderId="1" xfId="5" applyNumberFormat="1" applyFont="1" applyFill="1" applyBorder="1" applyAlignment="1">
      <alignment horizontal="center" vertical="center"/>
    </xf>
    <xf numFmtId="181" fontId="0" fillId="7" borderId="0" xfId="0" applyNumberFormat="1" applyFill="1">
      <alignment vertical="center"/>
    </xf>
    <xf numFmtId="181" fontId="24" fillId="0" borderId="0" xfId="0" applyNumberFormat="1" applyFont="1">
      <alignment vertical="center"/>
    </xf>
    <xf numFmtId="43" fontId="0" fillId="0" borderId="0" xfId="0" applyNumberFormat="1">
      <alignment vertical="center"/>
    </xf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16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4"/>
  <sheetViews>
    <sheetView tabSelected="1" zoomScaleNormal="100" workbookViewId="0">
      <pane ySplit="5" topLeftCell="A6" activePane="bottomLeft" state="frozen"/>
      <selection pane="bottomLeft" activeCell="D180" sqref="D180"/>
    </sheetView>
  </sheetViews>
  <sheetFormatPr defaultRowHeight="16.5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8.25" style="204" hidden="1" customWidth="1"/>
    <col min="21" max="21" width="12.25" style="180" hidden="1" customWidth="1"/>
    <col min="22" max="23" width="9" customWidth="1"/>
    <col min="25" max="25" width="12.375" bestFit="1" customWidth="1"/>
  </cols>
  <sheetData>
    <row r="1" spans="1:21" ht="26.25" customHeight="1">
      <c r="A1" s="264" t="s">
        <v>205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1"/>
      <c r="S2" s="195" t="s">
        <v>177</v>
      </c>
      <c r="U2" s="195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61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62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63"/>
    </row>
    <row r="6" spans="1:21" ht="17.25" hidden="1" thickTop="1">
      <c r="A6" s="145" t="s">
        <v>67</v>
      </c>
      <c r="B6" s="146">
        <v>1024478</v>
      </c>
      <c r="C6" s="147">
        <v>322615</v>
      </c>
      <c r="D6" s="148">
        <v>229858</v>
      </c>
      <c r="E6" s="148"/>
      <c r="F6" s="148">
        <v>92307</v>
      </c>
      <c r="G6" s="148">
        <v>32791</v>
      </c>
      <c r="H6" s="148">
        <v>59516</v>
      </c>
      <c r="I6" s="148">
        <v>702312</v>
      </c>
      <c r="J6" s="148">
        <v>89641</v>
      </c>
      <c r="K6" s="148"/>
      <c r="L6" s="148">
        <v>612671</v>
      </c>
      <c r="M6" s="148">
        <v>418693</v>
      </c>
      <c r="N6" s="148">
        <v>193978</v>
      </c>
      <c r="O6" s="148">
        <v>319499</v>
      </c>
      <c r="P6" s="148"/>
      <c r="Q6" s="148">
        <v>704979</v>
      </c>
      <c r="R6" s="148">
        <v>451483</v>
      </c>
      <c r="S6" s="148">
        <v>253496</v>
      </c>
      <c r="T6" s="205"/>
      <c r="U6" s="202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8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8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8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8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8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8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8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8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8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8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8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8"/>
    </row>
    <row r="19" spans="1:21" hidden="1">
      <c r="A19" s="149" t="s">
        <v>71</v>
      </c>
      <c r="B19" s="150">
        <v>945723</v>
      </c>
      <c r="C19" s="151">
        <v>337645</v>
      </c>
      <c r="D19" s="152">
        <v>232608</v>
      </c>
      <c r="E19" s="152"/>
      <c r="F19" s="152">
        <v>105037</v>
      </c>
      <c r="G19" s="152">
        <v>31722</v>
      </c>
      <c r="H19" s="152">
        <v>73315</v>
      </c>
      <c r="I19" s="152">
        <v>608078</v>
      </c>
      <c r="J19" s="152">
        <v>89628</v>
      </c>
      <c r="K19" s="152"/>
      <c r="L19" s="152">
        <v>518450</v>
      </c>
      <c r="M19" s="152">
        <v>324962</v>
      </c>
      <c r="N19" s="152">
        <v>193488</v>
      </c>
      <c r="O19" s="152">
        <v>322236</v>
      </c>
      <c r="P19" s="152"/>
      <c r="Q19" s="152">
        <v>623487</v>
      </c>
      <c r="R19" s="152">
        <v>356684</v>
      </c>
      <c r="S19" s="152">
        <v>266803</v>
      </c>
      <c r="U19" s="188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8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8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8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8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8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8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8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8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8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8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8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8"/>
    </row>
    <row r="32" spans="1:21" hidden="1">
      <c r="A32" s="153" t="s">
        <v>73</v>
      </c>
      <c r="B32" s="154">
        <v>993840</v>
      </c>
      <c r="C32" s="155">
        <v>318255</v>
      </c>
      <c r="D32" s="155">
        <v>209715</v>
      </c>
      <c r="E32" s="155"/>
      <c r="F32" s="155">
        <v>108540</v>
      </c>
      <c r="G32" s="155">
        <v>38533</v>
      </c>
      <c r="H32" s="155">
        <v>70007</v>
      </c>
      <c r="I32" s="155">
        <v>675585</v>
      </c>
      <c r="J32" s="155">
        <v>94249</v>
      </c>
      <c r="K32" s="155"/>
      <c r="L32" s="155">
        <v>581336</v>
      </c>
      <c r="M32" s="155">
        <v>391554</v>
      </c>
      <c r="N32" s="155">
        <v>189782</v>
      </c>
      <c r="O32" s="155">
        <v>303964</v>
      </c>
      <c r="P32" s="155"/>
      <c r="Q32" s="155">
        <v>689876</v>
      </c>
      <c r="R32" s="155">
        <v>430087</v>
      </c>
      <c r="S32" s="155">
        <v>259789</v>
      </c>
      <c r="U32" s="188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8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8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8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8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8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8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8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8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8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8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8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8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8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4">
        <v>84.9</v>
      </c>
      <c r="U46" s="189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4">
        <v>84.9</v>
      </c>
      <c r="U47" s="189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4">
        <v>84.9</v>
      </c>
      <c r="U48" s="189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4">
        <v>84.9</v>
      </c>
      <c r="U49" s="189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4">
        <v>84.9</v>
      </c>
      <c r="U50" s="189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4">
        <v>84.9</v>
      </c>
      <c r="U51" s="189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4">
        <v>84.9</v>
      </c>
      <c r="U52" s="189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4">
        <v>84.9</v>
      </c>
      <c r="U53" s="189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4">
        <v>84.9</v>
      </c>
      <c r="U54" s="189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4">
        <v>84.9</v>
      </c>
      <c r="U55" s="189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4">
        <v>84.9</v>
      </c>
      <c r="U56" s="189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4">
        <v>84.9</v>
      </c>
      <c r="U57" s="189">
        <f t="shared" si="0"/>
        <v>225224.19642822491</v>
      </c>
    </row>
    <row r="58" spans="1:21" s="171" customFormat="1" hidden="1">
      <c r="A58" s="110" t="s">
        <v>85</v>
      </c>
      <c r="B58" s="186">
        <v>1279117.8064766699</v>
      </c>
      <c r="C58" s="187">
        <v>370887.19010117021</v>
      </c>
      <c r="D58" s="187">
        <v>219321.66055654519</v>
      </c>
      <c r="E58" s="187"/>
      <c r="F58" s="187">
        <v>151565.52954462502</v>
      </c>
      <c r="G58" s="187">
        <v>75699.276960817297</v>
      </c>
      <c r="H58" s="187">
        <v>75866.252583807742</v>
      </c>
      <c r="I58" s="187">
        <v>908230.61637549952</v>
      </c>
      <c r="J58" s="187">
        <v>142605.59324960742</v>
      </c>
      <c r="K58" s="187"/>
      <c r="L58" s="187">
        <v>765625.02312589216</v>
      </c>
      <c r="M58" s="187">
        <v>505784.68642786035</v>
      </c>
      <c r="N58" s="187">
        <v>259840.33669803187</v>
      </c>
      <c r="O58" s="187">
        <v>361927.25380615261</v>
      </c>
      <c r="P58" s="187"/>
      <c r="Q58" s="187">
        <v>917190.55267051735</v>
      </c>
      <c r="R58" s="187">
        <v>581483.96338867769</v>
      </c>
      <c r="S58" s="187">
        <v>335706.58928183961</v>
      </c>
      <c r="T58" s="206">
        <v>84.9</v>
      </c>
      <c r="U58" s="190">
        <f t="shared" si="0"/>
        <v>1506616.9687593284</v>
      </c>
    </row>
    <row r="59" spans="1:21" hidden="1">
      <c r="A59" s="182" t="s">
        <v>86</v>
      </c>
      <c r="B59" s="183">
        <v>66556.836799503886</v>
      </c>
      <c r="C59" s="184">
        <v>18774.017073714371</v>
      </c>
      <c r="D59" s="184">
        <v>6066.152573798513</v>
      </c>
      <c r="E59" s="185" t="s">
        <v>41</v>
      </c>
      <c r="F59" s="182">
        <v>12707.864499915859</v>
      </c>
      <c r="G59" s="182">
        <v>10308.73</v>
      </c>
      <c r="H59" s="182">
        <v>2399.1344999158596</v>
      </c>
      <c r="I59" s="182">
        <v>47782.819725789501</v>
      </c>
      <c r="J59" s="182">
        <v>2706.1234806715547</v>
      </c>
      <c r="K59" s="185" t="s">
        <v>41</v>
      </c>
      <c r="L59" s="182">
        <v>45076.69624511795</v>
      </c>
      <c r="M59" s="182">
        <v>25298.752345508976</v>
      </c>
      <c r="N59" s="182">
        <v>19777.943899608974</v>
      </c>
      <c r="O59" s="182">
        <v>8772.2760544700686</v>
      </c>
      <c r="P59" s="185" t="s">
        <v>41</v>
      </c>
      <c r="Q59" s="182">
        <v>57784.560745033807</v>
      </c>
      <c r="R59" s="182">
        <v>35607.482345508972</v>
      </c>
      <c r="S59" s="182">
        <v>22177.078399524835</v>
      </c>
      <c r="T59" s="204">
        <v>94.5</v>
      </c>
      <c r="U59" s="189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4">
        <v>94.5</v>
      </c>
      <c r="U60" s="189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4">
        <v>94.5</v>
      </c>
      <c r="U61" s="189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4">
        <v>94.5</v>
      </c>
      <c r="U62" s="189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4">
        <v>94.5</v>
      </c>
      <c r="U63" s="189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4">
        <v>94.5</v>
      </c>
      <c r="U64" s="189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4">
        <v>94.5</v>
      </c>
      <c r="U65" s="189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4">
        <v>94.5</v>
      </c>
      <c r="U66" s="189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4">
        <v>94.5</v>
      </c>
      <c r="U67" s="189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4">
        <v>94.5</v>
      </c>
      <c r="U68" s="189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4">
        <v>94.5</v>
      </c>
      <c r="U69" s="189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4">
        <v>94.5</v>
      </c>
      <c r="U70" s="189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4">
        <v>94.5</v>
      </c>
      <c r="U71" s="189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4">
        <v>96.1</v>
      </c>
      <c r="U72" s="189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4">
        <v>96.1</v>
      </c>
      <c r="U73" s="189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4">
        <v>96.1</v>
      </c>
      <c r="U74" s="189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4">
        <v>96.1</v>
      </c>
      <c r="U75" s="189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4">
        <v>96.1</v>
      </c>
      <c r="U76" s="189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4">
        <v>96.1</v>
      </c>
      <c r="U77" s="189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4">
        <v>96.1</v>
      </c>
      <c r="U78" s="189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4">
        <v>96.1</v>
      </c>
      <c r="U79" s="189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4">
        <v>96.1</v>
      </c>
      <c r="U80" s="189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4">
        <v>96.1</v>
      </c>
      <c r="U81" s="189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4">
        <v>96.1</v>
      </c>
      <c r="U82" s="189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4">
        <v>96.1</v>
      </c>
      <c r="U83" s="189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4">
        <v>96.1</v>
      </c>
      <c r="U84" s="189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4">
        <v>100</v>
      </c>
      <c r="U85" s="189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4">
        <v>100</v>
      </c>
      <c r="U86" s="189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4">
        <v>100</v>
      </c>
      <c r="U87" s="189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4">
        <v>100</v>
      </c>
      <c r="U88" s="189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4">
        <v>100</v>
      </c>
      <c r="U89" s="189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4">
        <v>100</v>
      </c>
      <c r="U90" s="189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4">
        <v>100</v>
      </c>
      <c r="U91" s="189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4">
        <v>100</v>
      </c>
      <c r="U92" s="189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4">
        <v>100</v>
      </c>
      <c r="U93" s="189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4">
        <v>100</v>
      </c>
      <c r="U94" s="189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4">
        <v>100</v>
      </c>
      <c r="U95" s="189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4">
        <v>100</v>
      </c>
      <c r="U96" s="189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4">
        <v>100</v>
      </c>
      <c r="U97" s="191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4">
        <v>106.2</v>
      </c>
      <c r="U98" s="189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4">
        <v>106.2</v>
      </c>
      <c r="U99" s="189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4">
        <v>106.2</v>
      </c>
      <c r="U100" s="189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4">
        <v>106.2</v>
      </c>
      <c r="U101" s="189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4">
        <v>106.2</v>
      </c>
      <c r="U102" s="189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4">
        <v>106.2</v>
      </c>
      <c r="U103" s="189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4">
        <v>106.2</v>
      </c>
      <c r="U104" s="189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4">
        <v>106.2</v>
      </c>
      <c r="U105" s="189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4">
        <v>106.2</v>
      </c>
      <c r="U106" s="189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4">
        <v>106.2</v>
      </c>
      <c r="U107" s="189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4">
        <v>106.2</v>
      </c>
      <c r="U108" s="189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4">
        <v>106.2</v>
      </c>
      <c r="U109" s="189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4">
        <v>106.2</v>
      </c>
      <c r="U110" s="192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4">
        <v>108.4</v>
      </c>
      <c r="U111" s="189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4">
        <v>108.4</v>
      </c>
      <c r="U112" s="189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4">
        <v>108.4</v>
      </c>
      <c r="U113" s="189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4">
        <v>108.4</v>
      </c>
      <c r="U114" s="189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4">
        <v>108.4</v>
      </c>
      <c r="U115" s="189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4">
        <v>108.4</v>
      </c>
      <c r="U116" s="189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4">
        <v>108.4</v>
      </c>
      <c r="U117" s="189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4">
        <v>108.4</v>
      </c>
      <c r="U118" s="189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4">
        <v>108.4</v>
      </c>
      <c r="U119" s="189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4">
        <v>108.4</v>
      </c>
      <c r="U120" s="189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4">
        <v>108.4</v>
      </c>
      <c r="U121" s="189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4">
        <v>108.4</v>
      </c>
      <c r="U122" s="189">
        <f t="shared" si="2"/>
        <v>99722.324723247235</v>
      </c>
    </row>
    <row r="123" spans="1:21" s="171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7">
        <v>108.4</v>
      </c>
      <c r="U123" s="193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4">
        <v>108.5</v>
      </c>
      <c r="U124" s="189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4">
        <v>108.5</v>
      </c>
      <c r="U125" s="189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4">
        <v>108.5</v>
      </c>
      <c r="U126" s="189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4">
        <v>108.5</v>
      </c>
      <c r="U127" s="189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4">
        <v>108.5</v>
      </c>
      <c r="U128" s="189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4">
        <v>108.5</v>
      </c>
      <c r="U129" s="189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4">
        <v>108.5</v>
      </c>
      <c r="U130" s="189">
        <f t="shared" si="2"/>
        <v>62130.875576036866</v>
      </c>
    </row>
    <row r="131" spans="1:25" hidden="1">
      <c r="A131" s="168" t="s">
        <v>135</v>
      </c>
      <c r="B131" s="169">
        <v>59679</v>
      </c>
      <c r="C131" s="169">
        <v>24326</v>
      </c>
      <c r="D131" s="169">
        <v>13832</v>
      </c>
      <c r="E131" s="169">
        <v>833</v>
      </c>
      <c r="F131" s="169">
        <v>10494</v>
      </c>
      <c r="G131" s="169">
        <v>1465</v>
      </c>
      <c r="H131" s="169">
        <v>9030</v>
      </c>
      <c r="I131" s="169">
        <v>35353</v>
      </c>
      <c r="J131" s="169">
        <v>4999</v>
      </c>
      <c r="K131" s="169">
        <v>3315</v>
      </c>
      <c r="L131" s="169">
        <v>30355</v>
      </c>
      <c r="M131" s="169">
        <v>13984</v>
      </c>
      <c r="N131" s="169">
        <v>16371</v>
      </c>
      <c r="O131" s="169">
        <v>18831</v>
      </c>
      <c r="P131" s="169">
        <v>4148</v>
      </c>
      <c r="Q131" s="169">
        <v>40849</v>
      </c>
      <c r="R131" s="169">
        <v>15448</v>
      </c>
      <c r="S131" s="169">
        <v>25401</v>
      </c>
      <c r="T131" s="204">
        <v>108.5</v>
      </c>
      <c r="U131" s="189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4">
        <v>108.5</v>
      </c>
      <c r="U132" s="189">
        <f t="shared" si="2"/>
        <v>66866.359447004608</v>
      </c>
    </row>
    <row r="133" spans="1:25" s="172" customFormat="1" hidden="1">
      <c r="A133" s="168" t="s">
        <v>137</v>
      </c>
      <c r="B133" s="169">
        <v>94919</v>
      </c>
      <c r="C133" s="169">
        <v>24092</v>
      </c>
      <c r="D133" s="169">
        <v>13308</v>
      </c>
      <c r="E133" s="169">
        <v>1325</v>
      </c>
      <c r="F133" s="169">
        <v>10784</v>
      </c>
      <c r="G133" s="169">
        <v>3256</v>
      </c>
      <c r="H133" s="169">
        <v>7528</v>
      </c>
      <c r="I133" s="169">
        <v>70827</v>
      </c>
      <c r="J133" s="169">
        <v>15427</v>
      </c>
      <c r="K133" s="169">
        <v>3005</v>
      </c>
      <c r="L133" s="169">
        <v>55400</v>
      </c>
      <c r="M133" s="169">
        <v>38706</v>
      </c>
      <c r="N133" s="169">
        <v>16694</v>
      </c>
      <c r="O133" s="169">
        <v>28735</v>
      </c>
      <c r="P133" s="169">
        <v>4330</v>
      </c>
      <c r="Q133" s="169">
        <v>66184</v>
      </c>
      <c r="R133" s="169">
        <v>41962</v>
      </c>
      <c r="S133" s="169">
        <v>24222</v>
      </c>
      <c r="T133" s="204">
        <v>108.5</v>
      </c>
      <c r="U133" s="189">
        <f t="shared" si="2"/>
        <v>87482.949308755764</v>
      </c>
    </row>
    <row r="134" spans="1:25" s="172" customFormat="1" hidden="1">
      <c r="A134" s="168" t="s">
        <v>138</v>
      </c>
      <c r="B134" s="169">
        <v>83469</v>
      </c>
      <c r="C134" s="169">
        <v>33258</v>
      </c>
      <c r="D134" s="169">
        <v>17905</v>
      </c>
      <c r="E134" s="169">
        <v>434</v>
      </c>
      <c r="F134" s="169">
        <v>15353</v>
      </c>
      <c r="G134" s="169">
        <v>6710</v>
      </c>
      <c r="H134" s="169">
        <v>8643</v>
      </c>
      <c r="I134" s="169">
        <v>50211</v>
      </c>
      <c r="J134" s="169">
        <v>7067</v>
      </c>
      <c r="K134" s="169">
        <v>1573</v>
      </c>
      <c r="L134" s="169">
        <v>43144</v>
      </c>
      <c r="M134" s="169">
        <v>24340</v>
      </c>
      <c r="N134" s="169">
        <v>18804</v>
      </c>
      <c r="O134" s="169">
        <v>24973</v>
      </c>
      <c r="P134" s="169">
        <v>2007</v>
      </c>
      <c r="Q134" s="169">
        <v>58496</v>
      </c>
      <c r="R134" s="169">
        <v>31050</v>
      </c>
      <c r="S134" s="169">
        <v>27446</v>
      </c>
      <c r="T134" s="204">
        <v>108.5</v>
      </c>
      <c r="U134" s="189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4">
        <v>108.5</v>
      </c>
      <c r="U135" s="189">
        <f t="shared" si="2"/>
        <v>132282.02764976959</v>
      </c>
      <c r="Y135" s="143"/>
    </row>
    <row r="136" spans="1:25" ht="17.25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4">
        <v>108.5</v>
      </c>
      <c r="U136" s="193">
        <f t="shared" si="2"/>
        <v>841538.24884792627</v>
      </c>
    </row>
    <row r="137" spans="1:25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8">
        <v>110.1</v>
      </c>
      <c r="U137" s="189">
        <f t="shared" si="2"/>
        <v>63058.128973660314</v>
      </c>
    </row>
    <row r="138" spans="1:25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8">
        <v>110.1</v>
      </c>
      <c r="U138" s="189">
        <f t="shared" si="2"/>
        <v>70619.43687556767</v>
      </c>
    </row>
    <row r="139" spans="1:25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8">
        <v>110.1</v>
      </c>
      <c r="U139" s="189">
        <f t="shared" si="2"/>
        <v>69449.591280653956</v>
      </c>
    </row>
    <row r="140" spans="1:25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8">
        <v>110.1</v>
      </c>
      <c r="U140" s="189">
        <f t="shared" si="2"/>
        <v>82788.374205267944</v>
      </c>
    </row>
    <row r="141" spans="1:25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8">
        <v>110.1</v>
      </c>
      <c r="U141" s="189">
        <f t="shared" si="2"/>
        <v>72074.477747502271</v>
      </c>
    </row>
    <row r="142" spans="1:25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8">
        <v>110.1</v>
      </c>
      <c r="U142" s="189">
        <f t="shared" si="2"/>
        <v>93009.990917347881</v>
      </c>
    </row>
    <row r="143" spans="1:25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8">
        <v>110.1</v>
      </c>
      <c r="U143" s="189">
        <f t="shared" si="2"/>
        <v>74327.883742052683</v>
      </c>
    </row>
    <row r="144" spans="1:25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8">
        <v>110.1</v>
      </c>
      <c r="U144" s="189">
        <f t="shared" si="2"/>
        <v>85740.236148955504</v>
      </c>
    </row>
    <row r="145" spans="1:25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8">
        <v>110.1</v>
      </c>
      <c r="U145" s="189">
        <f t="shared" si="2"/>
        <v>87015.440508628526</v>
      </c>
    </row>
    <row r="146" spans="1:25" s="172" customFormat="1">
      <c r="A146" s="168" t="s">
        <v>150</v>
      </c>
      <c r="B146" s="169">
        <v>89165</v>
      </c>
      <c r="C146" s="169">
        <v>21910</v>
      </c>
      <c r="D146" s="169">
        <v>13426</v>
      </c>
      <c r="E146" s="169">
        <v>1523</v>
      </c>
      <c r="F146" s="169">
        <v>8484</v>
      </c>
      <c r="G146" s="169">
        <v>1666</v>
      </c>
      <c r="H146" s="169">
        <v>6818</v>
      </c>
      <c r="I146" s="169">
        <v>67256</v>
      </c>
      <c r="J146" s="169">
        <v>9599</v>
      </c>
      <c r="K146" s="169">
        <v>2528</v>
      </c>
      <c r="L146" s="169">
        <v>57656</v>
      </c>
      <c r="M146" s="169">
        <v>39118</v>
      </c>
      <c r="N146" s="169">
        <v>18538</v>
      </c>
      <c r="O146" s="169">
        <v>23025</v>
      </c>
      <c r="P146" s="169">
        <v>4051</v>
      </c>
      <c r="Q146" s="169">
        <v>66140</v>
      </c>
      <c r="R146" s="169">
        <v>40783</v>
      </c>
      <c r="S146" s="169">
        <v>25357</v>
      </c>
      <c r="T146" s="208">
        <v>110.1</v>
      </c>
      <c r="U146" s="189">
        <f t="shared" si="2"/>
        <v>80985.467756584927</v>
      </c>
    </row>
    <row r="147" spans="1:25" s="172" customFormat="1">
      <c r="A147" s="168" t="s">
        <v>151</v>
      </c>
      <c r="B147" s="169">
        <v>73466</v>
      </c>
      <c r="C147" s="169">
        <v>24881</v>
      </c>
      <c r="D147" s="169">
        <v>12556</v>
      </c>
      <c r="E147" s="169">
        <v>308</v>
      </c>
      <c r="F147" s="169">
        <v>12324</v>
      </c>
      <c r="G147" s="169">
        <v>5399</v>
      </c>
      <c r="H147" s="169">
        <v>6925</v>
      </c>
      <c r="I147" s="169">
        <v>48586</v>
      </c>
      <c r="J147" s="169">
        <v>11403</v>
      </c>
      <c r="K147" s="169">
        <v>2997</v>
      </c>
      <c r="L147" s="169">
        <v>37183</v>
      </c>
      <c r="M147" s="169">
        <v>13334</v>
      </c>
      <c r="N147" s="169">
        <v>23849</v>
      </c>
      <c r="O147" s="169">
        <v>23959</v>
      </c>
      <c r="P147" s="169">
        <v>3305</v>
      </c>
      <c r="Q147" s="169">
        <v>49507</v>
      </c>
      <c r="R147" s="169">
        <v>18733</v>
      </c>
      <c r="S147" s="169">
        <v>30775</v>
      </c>
      <c r="T147" s="208">
        <v>110.1</v>
      </c>
      <c r="U147" s="189">
        <f t="shared" si="2"/>
        <v>66726.61217075387</v>
      </c>
    </row>
    <row r="148" spans="1:25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8">
        <v>110.1</v>
      </c>
      <c r="U148" s="189">
        <f t="shared" si="2"/>
        <v>130284.28701180746</v>
      </c>
      <c r="Y148" s="143"/>
    </row>
    <row r="149" spans="1:25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8">
        <v>110.1</v>
      </c>
      <c r="U149" s="193">
        <f t="shared" si="2"/>
        <v>976079.92733878293</v>
      </c>
    </row>
    <row r="150" spans="1:25" ht="18" customHeight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9">
        <v>110</v>
      </c>
      <c r="U150" s="189">
        <f t="shared" si="2"/>
        <v>83744.545454545456</v>
      </c>
    </row>
    <row r="151" spans="1:25" ht="18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9">
        <v>110</v>
      </c>
      <c r="U151" s="189">
        <f t="shared" si="2"/>
        <v>73496.363636363647</v>
      </c>
    </row>
    <row r="152" spans="1:25" ht="18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9">
        <v>110</v>
      </c>
      <c r="U152" s="189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9">
        <v>108.6</v>
      </c>
      <c r="U153" s="189">
        <f t="shared" si="2"/>
        <v>99912.352235723534</v>
      </c>
    </row>
    <row r="154" spans="1:25" ht="18" customHeight="1">
      <c r="A154" s="141" t="s">
        <v>159</v>
      </c>
      <c r="B154" s="156">
        <v>154956</v>
      </c>
      <c r="C154" s="156">
        <v>42715</v>
      </c>
      <c r="D154" s="156">
        <v>28379</v>
      </c>
      <c r="E154" s="156">
        <v>2338</v>
      </c>
      <c r="F154" s="156">
        <v>14336</v>
      </c>
      <c r="G154" s="156">
        <v>3097</v>
      </c>
      <c r="H154" s="156">
        <v>11238</v>
      </c>
      <c r="I154" s="156">
        <v>112241</v>
      </c>
      <c r="J154" s="156">
        <v>4086</v>
      </c>
      <c r="K154" s="156">
        <v>503</v>
      </c>
      <c r="L154" s="156">
        <v>108155</v>
      </c>
      <c r="M154" s="156">
        <v>60064</v>
      </c>
      <c r="N154" s="156">
        <v>48091</v>
      </c>
      <c r="O154" s="156">
        <v>32465</v>
      </c>
      <c r="P154" s="156">
        <v>2840</v>
      </c>
      <c r="Q154" s="156">
        <v>122491</v>
      </c>
      <c r="R154" s="156">
        <v>63161</v>
      </c>
      <c r="S154" s="156">
        <v>59330</v>
      </c>
      <c r="T154" s="209">
        <v>108.6</v>
      </c>
      <c r="U154" s="189">
        <f t="shared" si="2"/>
        <v>142685.08287292818</v>
      </c>
    </row>
    <row r="155" spans="1:25" s="160" customFormat="1" ht="18" customHeight="1">
      <c r="A155" s="141" t="s">
        <v>169</v>
      </c>
      <c r="B155" s="159">
        <v>158650</v>
      </c>
      <c r="C155" s="159">
        <v>55954</v>
      </c>
      <c r="D155" s="159">
        <v>46704</v>
      </c>
      <c r="E155" s="159">
        <v>680</v>
      </c>
      <c r="F155" s="159">
        <v>9251</v>
      </c>
      <c r="G155" s="159">
        <v>1590</v>
      </c>
      <c r="H155" s="159">
        <v>7661</v>
      </c>
      <c r="I155" s="159">
        <v>102696</v>
      </c>
      <c r="J155" s="159">
        <v>11783</v>
      </c>
      <c r="K155" s="159">
        <v>6058</v>
      </c>
      <c r="L155" s="159">
        <v>90912</v>
      </c>
      <c r="M155" s="159">
        <v>55019</v>
      </c>
      <c r="N155" s="159">
        <v>35893</v>
      </c>
      <c r="O155" s="159">
        <v>58487</v>
      </c>
      <c r="P155" s="159">
        <v>6738</v>
      </c>
      <c r="Q155" s="159">
        <v>100163</v>
      </c>
      <c r="R155" s="159">
        <v>56609</v>
      </c>
      <c r="S155" s="159">
        <v>43554</v>
      </c>
      <c r="T155" s="209">
        <v>108.6</v>
      </c>
      <c r="U155" s="189">
        <f t="shared" si="2"/>
        <v>146086.5561694291</v>
      </c>
    </row>
    <row r="156" spans="1:25" s="164" customFormat="1" ht="18" customHeight="1">
      <c r="A156" s="162" t="s">
        <v>172</v>
      </c>
      <c r="B156" s="163">
        <v>103387.79528973253</v>
      </c>
      <c r="C156" s="163">
        <v>25940.240000000002</v>
      </c>
      <c r="D156" s="163">
        <v>15778.12</v>
      </c>
      <c r="E156" s="163">
        <v>357.02</v>
      </c>
      <c r="F156" s="163">
        <v>10162.120000000001</v>
      </c>
      <c r="G156" s="163">
        <v>4191.2</v>
      </c>
      <c r="H156" s="163">
        <v>5970.92</v>
      </c>
      <c r="I156" s="163">
        <v>77447.55528973254</v>
      </c>
      <c r="J156" s="163">
        <v>3849.6755890755535</v>
      </c>
      <c r="K156" s="163">
        <v>2667.76</v>
      </c>
      <c r="L156" s="163">
        <v>73597.879700656995</v>
      </c>
      <c r="M156" s="163">
        <v>48000.741787599669</v>
      </c>
      <c r="N156" s="163">
        <v>25597.137913057319</v>
      </c>
      <c r="O156" s="163">
        <v>19627.795589075555</v>
      </c>
      <c r="P156" s="163">
        <v>3024.78</v>
      </c>
      <c r="Q156" s="163">
        <v>83759.999700656976</v>
      </c>
      <c r="R156" s="163">
        <v>52191.941787599673</v>
      </c>
      <c r="S156" s="163">
        <v>31568.057913057321</v>
      </c>
      <c r="T156" s="209">
        <v>111.2</v>
      </c>
      <c r="U156" s="189">
        <f t="shared" si="2"/>
        <v>92974.63605191774</v>
      </c>
    </row>
    <row r="157" spans="1:25" s="161" customFormat="1" ht="18" customHeight="1">
      <c r="A157" s="162" t="s">
        <v>173</v>
      </c>
      <c r="B157" s="170">
        <v>97783</v>
      </c>
      <c r="C157" s="170">
        <v>25315</v>
      </c>
      <c r="D157" s="170">
        <v>9505</v>
      </c>
      <c r="E157" s="170">
        <v>205</v>
      </c>
      <c r="F157" s="170">
        <v>15810</v>
      </c>
      <c r="G157" s="170">
        <v>11022</v>
      </c>
      <c r="H157" s="170">
        <v>4787</v>
      </c>
      <c r="I157" s="170">
        <v>72468</v>
      </c>
      <c r="J157" s="170">
        <v>6665</v>
      </c>
      <c r="K157" s="170">
        <v>1837</v>
      </c>
      <c r="L157" s="170">
        <v>65803</v>
      </c>
      <c r="M157" s="170">
        <v>43878</v>
      </c>
      <c r="N157" s="170">
        <v>21926</v>
      </c>
      <c r="O157" s="170">
        <v>16170</v>
      </c>
      <c r="P157" s="170">
        <v>2043</v>
      </c>
      <c r="Q157" s="170">
        <v>81613</v>
      </c>
      <c r="R157" s="170">
        <v>54900</v>
      </c>
      <c r="S157" s="170">
        <v>26713</v>
      </c>
      <c r="T157" s="209">
        <v>111.2</v>
      </c>
      <c r="U157" s="189">
        <f t="shared" si="2"/>
        <v>87934.352517985608</v>
      </c>
    </row>
    <row r="158" spans="1:25" s="161" customFormat="1" ht="18" customHeight="1">
      <c r="A158" s="162" t="s">
        <v>174</v>
      </c>
      <c r="B158" s="173">
        <v>204073.735782295</v>
      </c>
      <c r="C158" s="173">
        <v>19194.32</v>
      </c>
      <c r="D158" s="173">
        <v>13913.42</v>
      </c>
      <c r="E158" s="173">
        <v>605.86</v>
      </c>
      <c r="F158" s="173">
        <v>5280.9</v>
      </c>
      <c r="G158" s="173">
        <v>817.5</v>
      </c>
      <c r="H158" s="173">
        <v>4463.3999999999996</v>
      </c>
      <c r="I158" s="173">
        <v>184879.41578229493</v>
      </c>
      <c r="J158" s="173">
        <v>47522.600996772424</v>
      </c>
      <c r="K158" s="173">
        <v>38676.213526305888</v>
      </c>
      <c r="L158" s="173">
        <v>137356.81478552253</v>
      </c>
      <c r="M158" s="173">
        <v>84651.826343210822</v>
      </c>
      <c r="N158" s="173">
        <v>52704.988442311704</v>
      </c>
      <c r="O158" s="173">
        <v>61436.020996772422</v>
      </c>
      <c r="P158" s="173">
        <v>39282.073526305889</v>
      </c>
      <c r="Q158" s="173">
        <v>142637.71478552252</v>
      </c>
      <c r="R158" s="173">
        <v>85469.326343210822</v>
      </c>
      <c r="S158" s="173">
        <v>57168.388442311705</v>
      </c>
      <c r="T158" s="209">
        <v>111.2</v>
      </c>
      <c r="U158" s="189">
        <f t="shared" si="2"/>
        <v>183519.54656681206</v>
      </c>
    </row>
    <row r="159" spans="1:25" s="164" customFormat="1" ht="18" customHeight="1">
      <c r="A159" s="162" t="s">
        <v>175</v>
      </c>
      <c r="B159" s="173">
        <v>119967</v>
      </c>
      <c r="C159" s="173">
        <v>27953</v>
      </c>
      <c r="D159" s="173">
        <v>18362</v>
      </c>
      <c r="E159" s="173">
        <v>3467</v>
      </c>
      <c r="F159" s="173">
        <v>9592</v>
      </c>
      <c r="G159" s="173">
        <v>2260</v>
      </c>
      <c r="H159" s="173">
        <v>7332</v>
      </c>
      <c r="I159" s="173">
        <v>92014</v>
      </c>
      <c r="J159" s="173">
        <v>6292</v>
      </c>
      <c r="K159" s="173">
        <v>1451</v>
      </c>
      <c r="L159" s="173">
        <v>85722</v>
      </c>
      <c r="M159" s="173">
        <v>63063</v>
      </c>
      <c r="N159" s="173">
        <v>22659</v>
      </c>
      <c r="O159" s="173">
        <v>24653</v>
      </c>
      <c r="P159" s="173">
        <v>4919</v>
      </c>
      <c r="Q159" s="173">
        <v>95314</v>
      </c>
      <c r="R159" s="173">
        <v>65323</v>
      </c>
      <c r="S159" s="173">
        <v>29990</v>
      </c>
      <c r="T159" s="209"/>
      <c r="U159" s="189" t="e">
        <f t="shared" si="2"/>
        <v>#DIV/0!</v>
      </c>
    </row>
    <row r="160" spans="1:25" s="164" customFormat="1" ht="18" customHeight="1">
      <c r="A160" s="199" t="s">
        <v>176</v>
      </c>
      <c r="B160" s="200">
        <v>152871.87538101626</v>
      </c>
      <c r="C160" s="200">
        <v>44040.480000000003</v>
      </c>
      <c r="D160" s="200">
        <v>30603.279999999999</v>
      </c>
      <c r="E160" s="200">
        <v>971.49</v>
      </c>
      <c r="F160" s="200">
        <v>13437.2</v>
      </c>
      <c r="G160" s="200">
        <v>6851</v>
      </c>
      <c r="H160" s="200">
        <v>6586</v>
      </c>
      <c r="I160" s="200">
        <v>108831.39538101625</v>
      </c>
      <c r="J160" s="200">
        <v>14022.121081180474</v>
      </c>
      <c r="K160" s="200">
        <v>2742.28</v>
      </c>
      <c r="L160" s="200">
        <v>94809.274299835772</v>
      </c>
      <c r="M160" s="200">
        <v>61476.546817519302</v>
      </c>
      <c r="N160" s="200">
        <v>33332.727482316477</v>
      </c>
      <c r="O160" s="200">
        <v>44625.401081180476</v>
      </c>
      <c r="P160" s="200">
        <v>3713.77</v>
      </c>
      <c r="Q160" s="200">
        <v>108246.47429983577</v>
      </c>
      <c r="R160" s="200">
        <v>68328</v>
      </c>
      <c r="S160" s="200">
        <v>39919</v>
      </c>
      <c r="T160" s="209"/>
      <c r="U160" s="201" t="e">
        <f t="shared" si="2"/>
        <v>#DIV/0!</v>
      </c>
      <c r="Y160" s="198"/>
    </row>
    <row r="161" spans="1:25" s="161" customFormat="1" ht="18" customHeight="1">
      <c r="A161" s="141" t="s">
        <v>178</v>
      </c>
      <c r="B161" s="216">
        <v>162655.79666666666</v>
      </c>
      <c r="C161" s="217">
        <v>70415.899999999994</v>
      </c>
      <c r="D161" s="217">
        <v>40728.94</v>
      </c>
      <c r="E161" s="217">
        <v>1824.28</v>
      </c>
      <c r="F161" s="217">
        <v>29686.959999999999</v>
      </c>
      <c r="G161" s="217">
        <v>13831.09</v>
      </c>
      <c r="H161" s="217">
        <v>15855.87</v>
      </c>
      <c r="I161" s="217">
        <v>92239.896666666667</v>
      </c>
      <c r="J161" s="217">
        <v>27609.826666666664</v>
      </c>
      <c r="K161" s="217">
        <v>225.79</v>
      </c>
      <c r="L161" s="217">
        <v>64630.07</v>
      </c>
      <c r="M161" s="217">
        <v>30106.016666666666</v>
      </c>
      <c r="N161" s="217">
        <v>34524.053333333337</v>
      </c>
      <c r="O161" s="216">
        <v>68338.766666666663</v>
      </c>
      <c r="P161" s="216">
        <v>2050.0700000000002</v>
      </c>
      <c r="Q161" s="216">
        <v>94317.03</v>
      </c>
      <c r="R161" s="216">
        <v>43937.106666666667</v>
      </c>
      <c r="S161" s="216">
        <v>50379.92333333334</v>
      </c>
      <c r="T161" s="209"/>
      <c r="U161" s="218" t="e">
        <f>B161/T161*100</f>
        <v>#DIV/0!</v>
      </c>
      <c r="Y161" s="176"/>
    </row>
    <row r="162" spans="1:25" s="220" customFormat="1" ht="18" customHeight="1">
      <c r="A162" s="119" t="s">
        <v>182</v>
      </c>
      <c r="B162" s="219">
        <f>SUM(B150:B161)</f>
        <v>1579836.0176477062</v>
      </c>
      <c r="C162" s="219">
        <f t="shared" ref="C162:S162" si="7">SUM(C150:C161)</f>
        <v>447328.93999999994</v>
      </c>
      <c r="D162" s="219">
        <f t="shared" si="7"/>
        <v>306618.76</v>
      </c>
      <c r="E162" s="219">
        <f t="shared" si="7"/>
        <v>13759.650000000001</v>
      </c>
      <c r="F162" s="219">
        <f t="shared" si="7"/>
        <v>140711.18</v>
      </c>
      <c r="G162" s="219">
        <f t="shared" si="7"/>
        <v>51613.789999999994</v>
      </c>
      <c r="H162" s="219">
        <f t="shared" si="7"/>
        <v>89095.19</v>
      </c>
      <c r="I162" s="219">
        <f t="shared" si="7"/>
        <v>1132507.2631197104</v>
      </c>
      <c r="J162" s="219">
        <f t="shared" si="7"/>
        <v>148285.22433369514</v>
      </c>
      <c r="K162" s="219">
        <f t="shared" si="7"/>
        <v>69984.04352630589</v>
      </c>
      <c r="L162" s="219">
        <f t="shared" si="7"/>
        <v>984221.03878601524</v>
      </c>
      <c r="M162" s="219">
        <f t="shared" si="7"/>
        <v>625215.13161499659</v>
      </c>
      <c r="N162" s="219">
        <f t="shared" si="7"/>
        <v>359006.90717101883</v>
      </c>
      <c r="O162" s="219">
        <f t="shared" si="7"/>
        <v>454903.98433369515</v>
      </c>
      <c r="P162" s="219">
        <f t="shared" si="7"/>
        <v>83744.693526305899</v>
      </c>
      <c r="Q162" s="219">
        <f t="shared" si="7"/>
        <v>1124931.2187860152</v>
      </c>
      <c r="R162" s="219">
        <f t="shared" si="7"/>
        <v>676829.37479747715</v>
      </c>
      <c r="S162" s="219">
        <f t="shared" si="7"/>
        <v>448103.3696887024</v>
      </c>
      <c r="T162" s="209">
        <v>109.93300000000001</v>
      </c>
      <c r="U162" s="218">
        <f>B162/T162*100</f>
        <v>1437089.8798792956</v>
      </c>
      <c r="Y162" s="221"/>
    </row>
    <row r="163" spans="1:25" s="164" customFormat="1" ht="18" customHeight="1">
      <c r="A163" s="162" t="s">
        <v>184</v>
      </c>
      <c r="B163" s="173">
        <v>78814.60647506715</v>
      </c>
      <c r="C163" s="225">
        <v>29437.54</v>
      </c>
      <c r="D163" s="225">
        <v>19304.73</v>
      </c>
      <c r="E163" s="225">
        <v>3106.93</v>
      </c>
      <c r="F163" s="225">
        <v>10132.81</v>
      </c>
      <c r="G163" s="225">
        <v>4609.59</v>
      </c>
      <c r="H163" s="225">
        <v>5523.22</v>
      </c>
      <c r="I163" s="225">
        <v>49377.066475067157</v>
      </c>
      <c r="J163" s="225">
        <v>4781.047842709002</v>
      </c>
      <c r="K163" s="225">
        <v>1748</v>
      </c>
      <c r="L163" s="225">
        <v>44596.018632358144</v>
      </c>
      <c r="M163" s="225">
        <v>24639.523583227863</v>
      </c>
      <c r="N163" s="225">
        <v>19956.495049130288</v>
      </c>
      <c r="O163" s="173">
        <v>24085.777842709002</v>
      </c>
      <c r="P163" s="173">
        <v>4854.93</v>
      </c>
      <c r="Q163" s="173">
        <v>54728.828632358141</v>
      </c>
      <c r="R163" s="173">
        <v>29249.113583227863</v>
      </c>
      <c r="S163" s="173">
        <v>25479.715049130289</v>
      </c>
      <c r="T163" s="226"/>
      <c r="U163" s="227"/>
      <c r="Y163" s="198"/>
    </row>
    <row r="164" spans="1:25" s="164" customFormat="1" ht="18" customHeight="1">
      <c r="A164" s="162" t="s">
        <v>186</v>
      </c>
      <c r="B164" s="173">
        <v>110447.21469007744</v>
      </c>
      <c r="C164" s="225">
        <v>30454.22</v>
      </c>
      <c r="D164" s="225">
        <v>15153.86</v>
      </c>
      <c r="E164" s="225">
        <v>269.04000000000002</v>
      </c>
      <c r="F164" s="225">
        <v>15300.36</v>
      </c>
      <c r="G164" s="225">
        <v>8684.23</v>
      </c>
      <c r="H164" s="225">
        <v>6616.13</v>
      </c>
      <c r="I164" s="225">
        <v>79992.994690077438</v>
      </c>
      <c r="J164" s="225">
        <v>7497.6628790194964</v>
      </c>
      <c r="K164" s="225">
        <v>6507.03</v>
      </c>
      <c r="L164" s="225">
        <v>72495.331811057942</v>
      </c>
      <c r="M164" s="225">
        <v>39013.060793636883</v>
      </c>
      <c r="N164" s="225">
        <v>33482.271017421066</v>
      </c>
      <c r="O164" s="229">
        <v>22651.522879019496</v>
      </c>
      <c r="P164" s="229">
        <v>6776.07</v>
      </c>
      <c r="Q164" s="229">
        <v>87795.691811057943</v>
      </c>
      <c r="R164" s="229">
        <v>47697.290793636879</v>
      </c>
      <c r="S164" s="229">
        <v>40098.401017421063</v>
      </c>
      <c r="T164" s="230"/>
      <c r="U164" s="227"/>
      <c r="Y164" s="198"/>
    </row>
    <row r="165" spans="1:25" s="161" customFormat="1" ht="18" customHeight="1">
      <c r="A165" s="162" t="s">
        <v>187</v>
      </c>
      <c r="B165" s="173">
        <v>132017.32222372183</v>
      </c>
      <c r="C165" s="173">
        <v>38756.1</v>
      </c>
      <c r="D165" s="173">
        <v>21588.17</v>
      </c>
      <c r="E165" s="173">
        <v>1043.79</v>
      </c>
      <c r="F165" s="173">
        <v>17167.93</v>
      </c>
      <c r="G165" s="173">
        <v>10141.959999999999</v>
      </c>
      <c r="H165" s="173">
        <v>7025.97</v>
      </c>
      <c r="I165" s="173">
        <v>93261.222223721838</v>
      </c>
      <c r="J165" s="173">
        <v>14298.15565411229</v>
      </c>
      <c r="K165" s="173">
        <v>6737.48</v>
      </c>
      <c r="L165" s="173">
        <v>78963.066569609553</v>
      </c>
      <c r="M165" s="173">
        <v>47198.682455490554</v>
      </c>
      <c r="N165" s="173">
        <v>31764.384114119002</v>
      </c>
      <c r="O165" s="229">
        <v>35886.32565411229</v>
      </c>
      <c r="P165" s="229">
        <v>7781.27</v>
      </c>
      <c r="Q165" s="229">
        <v>96130.996569609546</v>
      </c>
      <c r="R165" s="229">
        <v>57340.642455490561</v>
      </c>
      <c r="S165" s="229">
        <v>38790.354114119</v>
      </c>
      <c r="T165" s="228"/>
      <c r="U165" s="194"/>
      <c r="Y165" s="176"/>
    </row>
    <row r="166" spans="1:25" s="161" customFormat="1" ht="18" customHeight="1">
      <c r="A166" s="162" t="s">
        <v>188</v>
      </c>
      <c r="B166" s="236">
        <v>120303.25663763564</v>
      </c>
      <c r="C166" s="237">
        <v>20870.69311692</v>
      </c>
      <c r="D166" s="238">
        <v>15759.23569892</v>
      </c>
      <c r="E166" s="237">
        <v>1467.17</v>
      </c>
      <c r="F166" s="237">
        <v>5111.457418</v>
      </c>
      <c r="G166" s="237">
        <v>1800.81</v>
      </c>
      <c r="H166" s="237">
        <v>3310.647418</v>
      </c>
      <c r="I166" s="237">
        <v>99432.563520715645</v>
      </c>
      <c r="J166" s="237">
        <v>7165.0688986645964</v>
      </c>
      <c r="K166" s="237">
        <v>569.90951551680644</v>
      </c>
      <c r="L166" s="237">
        <v>92267.494622051046</v>
      </c>
      <c r="M166" s="237">
        <v>62016.068573918405</v>
      </c>
      <c r="N166" s="237">
        <v>30251.426048132646</v>
      </c>
      <c r="O166" s="239">
        <v>22924.304597584596</v>
      </c>
      <c r="P166" s="239">
        <v>2037.0795155168066</v>
      </c>
      <c r="Q166" s="239">
        <v>97378.952040051052</v>
      </c>
      <c r="R166" s="239">
        <v>63816.87857391841</v>
      </c>
      <c r="S166" s="239">
        <v>33562.07346613265</v>
      </c>
      <c r="T166" s="228"/>
      <c r="U166" s="194"/>
      <c r="Y166" s="176"/>
    </row>
    <row r="167" spans="1:25" s="164" customFormat="1" ht="18" customHeight="1">
      <c r="A167" s="162" t="s">
        <v>189</v>
      </c>
      <c r="B167" s="236">
        <v>109717.3168216382</v>
      </c>
      <c r="C167" s="237">
        <v>30351.01</v>
      </c>
      <c r="D167" s="238">
        <v>19066.310000000001</v>
      </c>
      <c r="E167" s="237">
        <v>603</v>
      </c>
      <c r="F167" s="237">
        <v>11284.7</v>
      </c>
      <c r="G167" s="237">
        <v>2436.46</v>
      </c>
      <c r="H167" s="237">
        <v>8848.24</v>
      </c>
      <c r="I167" s="237">
        <v>79366.306821638209</v>
      </c>
      <c r="J167" s="237">
        <v>5262.6004868198779</v>
      </c>
      <c r="K167" s="237">
        <v>2195.86</v>
      </c>
      <c r="L167" s="237">
        <v>74103.706334818329</v>
      </c>
      <c r="M167" s="237">
        <v>48265.997098407744</v>
      </c>
      <c r="N167" s="237">
        <v>25837.709236410592</v>
      </c>
      <c r="O167" s="239">
        <v>24328.910486819877</v>
      </c>
      <c r="P167" s="239">
        <v>2798.86</v>
      </c>
      <c r="Q167" s="239">
        <v>85388.406334818341</v>
      </c>
      <c r="R167" s="239">
        <v>50702.457098407744</v>
      </c>
      <c r="S167" s="239">
        <v>34685.949236410583</v>
      </c>
      <c r="T167" s="230"/>
      <c r="U167" s="227"/>
      <c r="Y167" s="198"/>
    </row>
    <row r="168" spans="1:25" s="164" customFormat="1" ht="18" customHeight="1">
      <c r="A168" s="162" t="s">
        <v>190</v>
      </c>
      <c r="B168" s="236">
        <v>139117.74935301309</v>
      </c>
      <c r="C168" s="237">
        <v>37212.53</v>
      </c>
      <c r="D168" s="238">
        <v>22850.61</v>
      </c>
      <c r="E168" s="237">
        <v>439.24</v>
      </c>
      <c r="F168" s="237">
        <v>14361.92</v>
      </c>
      <c r="G168" s="237">
        <v>3602.83</v>
      </c>
      <c r="H168" s="237">
        <v>10759.09</v>
      </c>
      <c r="I168" s="237">
        <v>101905.21935301309</v>
      </c>
      <c r="J168" s="237">
        <v>9941.6281920838192</v>
      </c>
      <c r="K168" s="237">
        <v>3375.37</v>
      </c>
      <c r="L168" s="237">
        <v>91963.591160929282</v>
      </c>
      <c r="M168" s="237">
        <v>58093.197029596668</v>
      </c>
      <c r="N168" s="237">
        <v>33870.394131332607</v>
      </c>
      <c r="O168" s="239">
        <v>32792.238192083816</v>
      </c>
      <c r="P168" s="239">
        <v>3814.61</v>
      </c>
      <c r="Q168" s="239">
        <v>106325.51116092928</v>
      </c>
      <c r="R168" s="239">
        <v>61696.027029596669</v>
      </c>
      <c r="S168" s="239">
        <v>44629.484131332611</v>
      </c>
      <c r="T168" s="230"/>
      <c r="U168" s="227"/>
      <c r="Y168" s="198"/>
    </row>
    <row r="169" spans="1:25" s="161" customFormat="1" ht="18" customHeight="1">
      <c r="A169" s="162" t="s">
        <v>202</v>
      </c>
      <c r="B169" s="236">
        <v>147473.12541402047</v>
      </c>
      <c r="C169" s="237">
        <v>45637.43</v>
      </c>
      <c r="D169" s="238">
        <v>24798.59</v>
      </c>
      <c r="E169" s="237">
        <v>4077.6</v>
      </c>
      <c r="F169" s="237">
        <v>20838.84</v>
      </c>
      <c r="G169" s="237">
        <v>10507.12</v>
      </c>
      <c r="H169" s="237">
        <v>10331.719999999999</v>
      </c>
      <c r="I169" s="237">
        <v>101835.69541402046</v>
      </c>
      <c r="J169" s="237">
        <v>9246.6027586500495</v>
      </c>
      <c r="K169" s="237">
        <v>1627.2963718911155</v>
      </c>
      <c r="L169" s="237">
        <v>92589.092655370405</v>
      </c>
      <c r="M169" s="237">
        <v>57396.053575016471</v>
      </c>
      <c r="N169" s="237">
        <v>35193.039080353941</v>
      </c>
      <c r="O169" s="239">
        <v>34045.192758650046</v>
      </c>
      <c r="P169" s="239">
        <v>5704.8963718911155</v>
      </c>
      <c r="Q169" s="239">
        <v>113427.9326553704</v>
      </c>
      <c r="R169" s="239">
        <v>67903.173575016466</v>
      </c>
      <c r="S169" s="239">
        <v>45524.759080353935</v>
      </c>
      <c r="T169" s="228"/>
      <c r="U169" s="194"/>
      <c r="Y169" s="176"/>
    </row>
    <row r="170" spans="1:25" s="161" customFormat="1" ht="18" customHeight="1">
      <c r="A170" s="257" t="s">
        <v>206</v>
      </c>
      <c r="B170" s="231">
        <v>153809.39476147969</v>
      </c>
      <c r="C170" s="232">
        <v>48283.37</v>
      </c>
      <c r="D170" s="233">
        <v>21054.27</v>
      </c>
      <c r="E170" s="232">
        <v>317.63</v>
      </c>
      <c r="F170" s="232">
        <v>27229.1</v>
      </c>
      <c r="G170" s="232">
        <v>13900.56</v>
      </c>
      <c r="H170" s="232">
        <v>13328.54</v>
      </c>
      <c r="I170" s="232">
        <v>105526.0247614797</v>
      </c>
      <c r="J170" s="232">
        <v>19227.33181339757</v>
      </c>
      <c r="K170" s="232">
        <v>6375.76</v>
      </c>
      <c r="L170" s="232">
        <v>86298.692948082127</v>
      </c>
      <c r="M170" s="232">
        <v>57097.830399849525</v>
      </c>
      <c r="N170" s="232">
        <v>29200.862548232599</v>
      </c>
      <c r="O170" s="234">
        <v>40281.601813397574</v>
      </c>
      <c r="P170" s="234">
        <v>6693.39</v>
      </c>
      <c r="Q170" s="234">
        <v>113527.79294808213</v>
      </c>
      <c r="R170" s="234">
        <v>70998.390399849523</v>
      </c>
      <c r="S170" s="234">
        <v>42529.402548232603</v>
      </c>
      <c r="T170" s="228"/>
      <c r="U170" s="194"/>
      <c r="Y170" s="176"/>
    </row>
    <row r="171" spans="1:25" ht="18" customHeight="1">
      <c r="A171" s="165" t="s">
        <v>155</v>
      </c>
      <c r="B171" s="166">
        <f>(B170-B169)/B169*100</f>
        <v>4.2965586642790621</v>
      </c>
      <c r="C171" s="166">
        <f t="shared" ref="C171:S171" si="8">(C170-C169)/C169*100</f>
        <v>5.7977410209120066</v>
      </c>
      <c r="D171" s="166">
        <f t="shared" si="8"/>
        <v>-15.098922962958779</v>
      </c>
      <c r="E171" s="166">
        <f t="shared" si="8"/>
        <v>-92.210368844418284</v>
      </c>
      <c r="F171" s="166">
        <f t="shared" si="8"/>
        <v>30.665142589510729</v>
      </c>
      <c r="G171" s="166">
        <f t="shared" si="8"/>
        <v>32.296576036059342</v>
      </c>
      <c r="H171" s="166">
        <f t="shared" si="8"/>
        <v>29.006012551637113</v>
      </c>
      <c r="I171" s="166">
        <f t="shared" si="8"/>
        <v>3.6238072833459154</v>
      </c>
      <c r="J171" s="166">
        <f t="shared" si="8"/>
        <v>107.9394164025345</v>
      </c>
      <c r="K171" s="166">
        <f t="shared" si="8"/>
        <v>291.80078749825975</v>
      </c>
      <c r="L171" s="166">
        <f t="shared" si="8"/>
        <v>-6.7938884882499373</v>
      </c>
      <c r="M171" s="166">
        <f t="shared" si="8"/>
        <v>-0.51958829325638078</v>
      </c>
      <c r="N171" s="166">
        <f t="shared" si="8"/>
        <v>-17.0265958516393</v>
      </c>
      <c r="O171" s="166">
        <f t="shared" si="8"/>
        <v>18.318031267903486</v>
      </c>
      <c r="P171" s="166">
        <f t="shared" si="8"/>
        <v>17.32710927019362</v>
      </c>
      <c r="Q171" s="166">
        <f t="shared" si="8"/>
        <v>8.8038537222695043E-2</v>
      </c>
      <c r="R171" s="166">
        <f t="shared" si="8"/>
        <v>4.5582800653839772</v>
      </c>
      <c r="S171" s="166">
        <f t="shared" si="8"/>
        <v>-6.5796208318957774</v>
      </c>
      <c r="T171" s="166" t="e">
        <f t="shared" ref="T171:U171" si="9">(T163-T161)/T161*100</f>
        <v>#DIV/0!</v>
      </c>
      <c r="U171" s="166" t="e">
        <f t="shared" si="9"/>
        <v>#DIV/0!</v>
      </c>
    </row>
    <row r="172" spans="1:25" s="175" customFormat="1" ht="18" customHeight="1">
      <c r="A172" s="174" t="s">
        <v>156</v>
      </c>
      <c r="B172" s="222">
        <f>(B170-B157)/B157*100</f>
        <v>57.29666175253336</v>
      </c>
      <c r="C172" s="222">
        <f t="shared" ref="C172:S172" si="10">(C170-C157)/C157*100</f>
        <v>90.730278491013237</v>
      </c>
      <c r="D172" s="222">
        <f t="shared" si="10"/>
        <v>121.50731194108364</v>
      </c>
      <c r="E172" s="222">
        <f t="shared" si="10"/>
        <v>54.941463414634143</v>
      </c>
      <c r="F172" s="222">
        <f t="shared" si="10"/>
        <v>72.227071473750783</v>
      </c>
      <c r="G172" s="222">
        <f t="shared" si="10"/>
        <v>26.116494284158946</v>
      </c>
      <c r="H172" s="222">
        <f t="shared" si="10"/>
        <v>178.43200334238566</v>
      </c>
      <c r="I172" s="222">
        <f t="shared" si="10"/>
        <v>45.617410114091314</v>
      </c>
      <c r="J172" s="222">
        <f t="shared" si="10"/>
        <v>188.48209772539491</v>
      </c>
      <c r="K172" s="222">
        <f t="shared" si="10"/>
        <v>247.07457811649428</v>
      </c>
      <c r="L172" s="222">
        <f t="shared" si="10"/>
        <v>31.147049447718384</v>
      </c>
      <c r="M172" s="222">
        <f t="shared" si="10"/>
        <v>30.128607502277966</v>
      </c>
      <c r="N172" s="222">
        <f t="shared" si="10"/>
        <v>33.179159665386294</v>
      </c>
      <c r="O172" s="222">
        <f t="shared" si="10"/>
        <v>149.11318375632391</v>
      </c>
      <c r="P172" s="222">
        <f t="shared" si="10"/>
        <v>227.62555066079298</v>
      </c>
      <c r="Q172" s="222">
        <f t="shared" si="10"/>
        <v>39.105035898793247</v>
      </c>
      <c r="R172" s="222">
        <f t="shared" si="10"/>
        <v>29.32311548242172</v>
      </c>
      <c r="S172" s="222">
        <f t="shared" si="10"/>
        <v>59.208634553335834</v>
      </c>
      <c r="T172" s="222">
        <f t="shared" ref="T172:U172" si="11">(T163-T150)/T150*100</f>
        <v>-100</v>
      </c>
      <c r="U172" s="222">
        <f t="shared" si="11"/>
        <v>-100</v>
      </c>
    </row>
    <row r="173" spans="1:25" ht="18" customHeight="1">
      <c r="A173" s="167" t="s">
        <v>185</v>
      </c>
      <c r="B173" s="166">
        <f>(B170-B144)/B144*100</f>
        <v>62.933680891397984</v>
      </c>
      <c r="C173" s="166">
        <f t="shared" ref="C173:S173" si="12">(C170-C144)/C144*100</f>
        <v>116.61449080305071</v>
      </c>
      <c r="D173" s="166">
        <f t="shared" si="12"/>
        <v>124.00542610916054</v>
      </c>
      <c r="E173" s="166">
        <f t="shared" si="12"/>
        <v>71.691891891891885</v>
      </c>
      <c r="F173" s="166">
        <f t="shared" si="12"/>
        <v>111.22566131409511</v>
      </c>
      <c r="G173" s="166">
        <f t="shared" si="12"/>
        <v>135.48297475859732</v>
      </c>
      <c r="H173" s="166">
        <f t="shared" si="12"/>
        <v>90.707397338675079</v>
      </c>
      <c r="I173" s="166">
        <f t="shared" si="12"/>
        <v>46.3403477485504</v>
      </c>
      <c r="J173" s="166">
        <f t="shared" si="12"/>
        <v>493.25306428255385</v>
      </c>
      <c r="K173" s="166">
        <f t="shared" si="12"/>
        <v>630.32760595647198</v>
      </c>
      <c r="L173" s="166">
        <f t="shared" si="12"/>
        <v>25.308473984059777</v>
      </c>
      <c r="M173" s="166">
        <f t="shared" si="12"/>
        <v>13.724839962255311</v>
      </c>
      <c r="N173" s="166">
        <f t="shared" si="12"/>
        <v>56.472310300249696</v>
      </c>
      <c r="O173" s="166">
        <f t="shared" si="12"/>
        <v>218.70877295195484</v>
      </c>
      <c r="P173" s="166">
        <f t="shared" si="12"/>
        <v>532.64555765595469</v>
      </c>
      <c r="Q173" s="166">
        <f t="shared" si="12"/>
        <v>38.854932666440966</v>
      </c>
      <c r="R173" s="166">
        <f t="shared" si="12"/>
        <v>26.536545651944472</v>
      </c>
      <c r="S173" s="166">
        <f t="shared" si="12"/>
        <v>65.800173670549313</v>
      </c>
      <c r="T173" s="166">
        <f t="shared" ref="T173:U173" si="13">(T163-T137)/T137*100</f>
        <v>-100</v>
      </c>
      <c r="U173" s="166">
        <f t="shared" si="13"/>
        <v>-100</v>
      </c>
    </row>
    <row r="174" spans="1:25" s="223" customFormat="1" ht="18" customHeight="1">
      <c r="T174" s="258"/>
      <c r="U174" s="259"/>
    </row>
    <row r="175" spans="1:25" s="251" customFormat="1" ht="17.25">
      <c r="A175" s="246"/>
      <c r="B175" s="247" t="s">
        <v>166</v>
      </c>
      <c r="C175" s="247" t="s">
        <v>160</v>
      </c>
      <c r="D175" s="246" t="s">
        <v>162</v>
      </c>
      <c r="E175" s="246"/>
      <c r="F175" s="246" t="s">
        <v>163</v>
      </c>
      <c r="G175" s="246"/>
      <c r="H175" s="246"/>
      <c r="I175" s="247" t="s">
        <v>161</v>
      </c>
      <c r="J175" s="246" t="s">
        <v>164</v>
      </c>
      <c r="K175" s="246"/>
      <c r="L175" s="246" t="s">
        <v>165</v>
      </c>
      <c r="M175" s="246" t="s">
        <v>167</v>
      </c>
      <c r="N175" s="248" t="s">
        <v>168</v>
      </c>
      <c r="O175" s="248"/>
      <c r="P175" s="248"/>
      <c r="Q175" s="248"/>
      <c r="R175" s="246"/>
      <c r="S175" s="246"/>
      <c r="T175" s="249"/>
      <c r="U175" s="250"/>
    </row>
    <row r="176" spans="1:25" ht="17.25">
      <c r="A176" s="157" t="s">
        <v>207</v>
      </c>
      <c r="B176" s="158">
        <f>SUM(B163:B170)</f>
        <v>991699.98637665366</v>
      </c>
      <c r="C176" s="158">
        <f t="shared" ref="C176:S176" si="14">SUM(C163:C170)</f>
        <v>281002.89311692002</v>
      </c>
      <c r="D176" s="158">
        <f t="shared" si="14"/>
        <v>159575.77569891998</v>
      </c>
      <c r="E176" s="158">
        <f t="shared" si="14"/>
        <v>11324.4</v>
      </c>
      <c r="F176" s="158">
        <f t="shared" si="14"/>
        <v>121427.11741799998</v>
      </c>
      <c r="G176" s="158">
        <f t="shared" si="14"/>
        <v>55683.56</v>
      </c>
      <c r="H176" s="158">
        <f t="shared" si="14"/>
        <v>65743.557418000011</v>
      </c>
      <c r="I176" s="158">
        <f t="shared" si="14"/>
        <v>710697.09325973352</v>
      </c>
      <c r="J176" s="158">
        <f t="shared" si="14"/>
        <v>77420.098525456706</v>
      </c>
      <c r="K176" s="158">
        <f t="shared" si="14"/>
        <v>29136.705887407923</v>
      </c>
      <c r="L176" s="158">
        <f t="shared" si="14"/>
        <v>633276.99473427678</v>
      </c>
      <c r="M176" s="158">
        <f t="shared" si="14"/>
        <v>393720.41350914404</v>
      </c>
      <c r="N176" s="158">
        <f t="shared" si="14"/>
        <v>239556.58122513274</v>
      </c>
      <c r="O176" s="158">
        <f t="shared" si="14"/>
        <v>236995.87422437672</v>
      </c>
      <c r="P176" s="158">
        <f t="shared" si="14"/>
        <v>40461.105887407924</v>
      </c>
      <c r="Q176" s="158">
        <f t="shared" si="14"/>
        <v>754704.11215227691</v>
      </c>
      <c r="R176" s="158">
        <f t="shared" si="14"/>
        <v>449403.97350914404</v>
      </c>
      <c r="S176" s="158">
        <f t="shared" si="14"/>
        <v>305300.1386431327</v>
      </c>
      <c r="T176" s="210">
        <f t="shared" ref="T176" si="15">SUM(T150:T161)</f>
        <v>989.4000000000002</v>
      </c>
      <c r="U176" s="224">
        <f>B176/T162*100</f>
        <v>902094.89996329905</v>
      </c>
    </row>
    <row r="177" spans="1:21">
      <c r="A177" t="s">
        <v>208</v>
      </c>
      <c r="B177" s="235">
        <f>SUM(B150:B157)</f>
        <v>940267.60981772828</v>
      </c>
      <c r="C177" s="235">
        <f t="shared" ref="C177:S177" si="16">SUM(C150:C157)</f>
        <v>285725.24</v>
      </c>
      <c r="D177" s="235">
        <f t="shared" si="16"/>
        <v>203011.12</v>
      </c>
      <c r="E177" s="235">
        <f t="shared" si="16"/>
        <v>6891.02</v>
      </c>
      <c r="F177" s="235">
        <f t="shared" si="16"/>
        <v>82714.12</v>
      </c>
      <c r="G177" s="235">
        <f t="shared" si="16"/>
        <v>27854.2</v>
      </c>
      <c r="H177" s="235">
        <f t="shared" si="16"/>
        <v>54857.919999999998</v>
      </c>
      <c r="I177" s="235">
        <f t="shared" si="16"/>
        <v>654542.55528973253</v>
      </c>
      <c r="J177" s="235">
        <f t="shared" si="16"/>
        <v>52838.675589075552</v>
      </c>
      <c r="K177" s="235">
        <f t="shared" si="16"/>
        <v>26888.760000000002</v>
      </c>
      <c r="L177" s="235">
        <f t="shared" si="16"/>
        <v>601702.87970065698</v>
      </c>
      <c r="M177" s="235">
        <f t="shared" si="16"/>
        <v>385917.74178759969</v>
      </c>
      <c r="N177" s="235">
        <f t="shared" si="16"/>
        <v>215786.13791305732</v>
      </c>
      <c r="O177" s="235">
        <f t="shared" si="16"/>
        <v>255850.79558907554</v>
      </c>
      <c r="P177" s="235">
        <f t="shared" si="16"/>
        <v>33779.78</v>
      </c>
      <c r="Q177" s="235">
        <f t="shared" si="16"/>
        <v>684415.99970065698</v>
      </c>
      <c r="R177" s="235">
        <f t="shared" si="16"/>
        <v>413771.9417875997</v>
      </c>
      <c r="S177" s="235">
        <f t="shared" si="16"/>
        <v>270646.05791305733</v>
      </c>
      <c r="T177" s="211">
        <f t="shared" ref="T177:U177" si="17">SUM(T137:T148)</f>
        <v>1321.1999999999998</v>
      </c>
      <c r="U177" s="144">
        <f t="shared" si="17"/>
        <v>976079.92733878293</v>
      </c>
    </row>
    <row r="178" spans="1:21">
      <c r="A178" t="s">
        <v>209</v>
      </c>
      <c r="B178" s="143">
        <f>SUM(B137:B144)</f>
        <v>672786</v>
      </c>
      <c r="C178" s="143">
        <f t="shared" ref="C178:S178" si="18">SUM(C137:C144)</f>
        <v>260579</v>
      </c>
      <c r="D178" s="143">
        <f t="shared" si="18"/>
        <v>167536</v>
      </c>
      <c r="E178" s="143">
        <f t="shared" si="18"/>
        <v>5274</v>
      </c>
      <c r="F178" s="143">
        <f t="shared" si="18"/>
        <v>93044</v>
      </c>
      <c r="G178" s="143">
        <f t="shared" si="18"/>
        <v>23521</v>
      </c>
      <c r="H178" s="143">
        <f t="shared" si="18"/>
        <v>69522</v>
      </c>
      <c r="I178" s="143">
        <f t="shared" si="18"/>
        <v>412207</v>
      </c>
      <c r="J178" s="143">
        <f t="shared" si="18"/>
        <v>43763</v>
      </c>
      <c r="K178" s="143">
        <f t="shared" si="18"/>
        <v>11992</v>
      </c>
      <c r="L178" s="143">
        <f t="shared" si="18"/>
        <v>368444</v>
      </c>
      <c r="M178" s="143">
        <f t="shared" si="18"/>
        <v>223596</v>
      </c>
      <c r="N178" s="143">
        <f t="shared" si="18"/>
        <v>144847</v>
      </c>
      <c r="O178" s="143">
        <f t="shared" si="18"/>
        <v>211298</v>
      </c>
      <c r="P178" s="143">
        <f t="shared" si="18"/>
        <v>17268</v>
      </c>
      <c r="Q178" s="143">
        <f t="shared" si="18"/>
        <v>461488</v>
      </c>
      <c r="R178" s="143">
        <f t="shared" si="18"/>
        <v>247118</v>
      </c>
      <c r="S178" s="143">
        <f t="shared" si="18"/>
        <v>214368</v>
      </c>
      <c r="T178" s="212">
        <f t="shared" ref="T178:U178" si="19">SUM(T124:T135)</f>
        <v>1302</v>
      </c>
      <c r="U178" s="143">
        <f t="shared" si="19"/>
        <v>841538.24884792638</v>
      </c>
    </row>
    <row r="179" spans="1:21" hidden="1">
      <c r="A179" t="s">
        <v>203</v>
      </c>
      <c r="B179" s="143">
        <f>SUM(B124:B130)</f>
        <v>458926</v>
      </c>
      <c r="C179" s="143">
        <f t="shared" ref="C179:S179" si="20">SUM(C124:C130)</f>
        <v>172692</v>
      </c>
      <c r="D179" s="143">
        <f t="shared" si="20"/>
        <v>107762</v>
      </c>
      <c r="E179" s="143">
        <f t="shared" si="20"/>
        <v>10668</v>
      </c>
      <c r="F179" s="143">
        <f t="shared" si="20"/>
        <v>64930</v>
      </c>
      <c r="G179" s="143">
        <f t="shared" si="20"/>
        <v>14677</v>
      </c>
      <c r="H179" s="143">
        <f t="shared" si="20"/>
        <v>50253</v>
      </c>
      <c r="I179" s="143">
        <f t="shared" si="20"/>
        <v>286233</v>
      </c>
      <c r="J179" s="143">
        <f t="shared" si="20"/>
        <v>48335</v>
      </c>
      <c r="K179" s="143">
        <f t="shared" si="20"/>
        <v>24478</v>
      </c>
      <c r="L179" s="143">
        <f t="shared" si="20"/>
        <v>237898</v>
      </c>
      <c r="M179" s="143">
        <f t="shared" si="20"/>
        <v>123239</v>
      </c>
      <c r="N179" s="143">
        <f t="shared" si="20"/>
        <v>114657</v>
      </c>
      <c r="O179" s="143">
        <f t="shared" si="20"/>
        <v>156098</v>
      </c>
      <c r="P179" s="143">
        <f t="shared" si="20"/>
        <v>35148</v>
      </c>
      <c r="Q179" s="143">
        <f t="shared" si="20"/>
        <v>302828</v>
      </c>
      <c r="R179" s="143">
        <f t="shared" si="20"/>
        <v>137917</v>
      </c>
      <c r="S179" s="143">
        <f t="shared" si="20"/>
        <v>164911</v>
      </c>
      <c r="T179" s="212"/>
      <c r="U179" s="143"/>
    </row>
    <row r="180" spans="1:21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212"/>
      <c r="U180" s="143"/>
    </row>
    <row r="181" spans="1:21">
      <c r="A181" s="178" t="s">
        <v>170</v>
      </c>
      <c r="B181" s="179">
        <f t="shared" ref="B181:U181" si="21">100*(B176/B177-1)</f>
        <v>5.4699721676997548</v>
      </c>
      <c r="C181" s="179">
        <f t="shared" si="21"/>
        <v>-1.6527580423346455</v>
      </c>
      <c r="D181" s="179">
        <f t="shared" si="21"/>
        <v>-21.39554931822455</v>
      </c>
      <c r="E181" s="179">
        <f t="shared" si="21"/>
        <v>64.335613595665066</v>
      </c>
      <c r="F181" s="179">
        <f t="shared" si="21"/>
        <v>46.803372166686884</v>
      </c>
      <c r="G181" s="179">
        <f t="shared" si="21"/>
        <v>99.910821348306527</v>
      </c>
      <c r="H181" s="179">
        <f t="shared" si="21"/>
        <v>19.843328762738377</v>
      </c>
      <c r="I181" s="179">
        <f t="shared" si="21"/>
        <v>8.5792035240770836</v>
      </c>
      <c r="J181" s="179">
        <f t="shared" si="21"/>
        <v>46.521648512824164</v>
      </c>
      <c r="K181" s="179">
        <f t="shared" si="21"/>
        <v>8.3601694068745402</v>
      </c>
      <c r="L181" s="179">
        <f t="shared" si="21"/>
        <v>5.2474595184466732</v>
      </c>
      <c r="M181" s="179">
        <f t="shared" si="21"/>
        <v>2.0218484087831223</v>
      </c>
      <c r="N181" s="179">
        <f t="shared" si="21"/>
        <v>11.015741577270743</v>
      </c>
      <c r="O181" s="179">
        <f t="shared" si="21"/>
        <v>-7.3694988210948882</v>
      </c>
      <c r="P181" s="179">
        <f t="shared" si="21"/>
        <v>19.779068683715305</v>
      </c>
      <c r="Q181" s="179">
        <f t="shared" si="21"/>
        <v>10.269793880090749</v>
      </c>
      <c r="R181" s="179">
        <f t="shared" si="21"/>
        <v>8.6115147314254514</v>
      </c>
      <c r="S181" s="179">
        <f t="shared" si="21"/>
        <v>12.804206718284327</v>
      </c>
      <c r="T181" s="213">
        <f t="shared" si="21"/>
        <v>-25.113533151680269</v>
      </c>
      <c r="U181" s="179">
        <f t="shared" si="21"/>
        <v>-7.5798124009372021</v>
      </c>
    </row>
    <row r="182" spans="1:21">
      <c r="A182" t="s">
        <v>171</v>
      </c>
      <c r="B182" s="177">
        <f t="shared" ref="B182:U182" si="22">100*(B176/B178-1)</f>
        <v>47.401995043989274</v>
      </c>
      <c r="C182" s="177">
        <f t="shared" si="22"/>
        <v>7.8378891303290121</v>
      </c>
      <c r="D182" s="177">
        <f t="shared" si="22"/>
        <v>-4.7513515310619869</v>
      </c>
      <c r="E182" s="177">
        <f t="shared" si="22"/>
        <v>114.72127417519906</v>
      </c>
      <c r="F182" s="177">
        <f t="shared" si="22"/>
        <v>30.505048598512509</v>
      </c>
      <c r="G182" s="177">
        <f t="shared" si="22"/>
        <v>136.73976446579653</v>
      </c>
      <c r="H182" s="177">
        <f t="shared" si="22"/>
        <v>-5.434887635568586</v>
      </c>
      <c r="I182" s="177">
        <f t="shared" si="22"/>
        <v>72.412669668330111</v>
      </c>
      <c r="J182" s="177">
        <f t="shared" si="22"/>
        <v>76.907658353990143</v>
      </c>
      <c r="K182" s="177">
        <f t="shared" si="22"/>
        <v>142.96786096904538</v>
      </c>
      <c r="L182" s="177">
        <f t="shared" si="22"/>
        <v>71.878764407692003</v>
      </c>
      <c r="M182" s="177">
        <f t="shared" si="22"/>
        <v>76.085624746929298</v>
      </c>
      <c r="N182" s="177">
        <f t="shared" si="22"/>
        <v>65.385946015542444</v>
      </c>
      <c r="O182" s="177">
        <f t="shared" si="22"/>
        <v>12.161910772641814</v>
      </c>
      <c r="P182" s="177">
        <f t="shared" si="22"/>
        <v>134.31263543784993</v>
      </c>
      <c r="Q182" s="177">
        <f t="shared" si="22"/>
        <v>63.537104356402963</v>
      </c>
      <c r="R182" s="177">
        <f t="shared" si="22"/>
        <v>81.858048992442491</v>
      </c>
      <c r="S182" s="177">
        <f t="shared" si="22"/>
        <v>42.418709249110265</v>
      </c>
      <c r="T182" s="214">
        <f t="shared" si="22"/>
        <v>-24.009216589861737</v>
      </c>
      <c r="U182" s="177">
        <f t="shared" si="22"/>
        <v>7.1959475636758308</v>
      </c>
    </row>
    <row r="183" spans="1:21" hidden="1">
      <c r="A183" t="s">
        <v>204</v>
      </c>
      <c r="B183" s="177">
        <f>100*(B176/B179-1)</f>
        <v>116.09148018997698</v>
      </c>
      <c r="C183" s="177">
        <f t="shared" ref="C183:S183" si="23">100*(C176/C179-1)</f>
        <v>62.719114444745557</v>
      </c>
      <c r="D183" s="177">
        <f t="shared" si="23"/>
        <v>48.081676007238158</v>
      </c>
      <c r="E183" s="177">
        <f t="shared" si="23"/>
        <v>6.1529808773903127</v>
      </c>
      <c r="F183" s="177">
        <f t="shared" si="23"/>
        <v>87.012347786847343</v>
      </c>
      <c r="G183" s="177">
        <f t="shared" si="23"/>
        <v>279.39333651291133</v>
      </c>
      <c r="H183" s="177">
        <f t="shared" si="23"/>
        <v>30.825139629474883</v>
      </c>
      <c r="I183" s="177">
        <f t="shared" si="23"/>
        <v>148.29320632482404</v>
      </c>
      <c r="J183" s="177">
        <f t="shared" si="23"/>
        <v>60.173990949532865</v>
      </c>
      <c r="K183" s="177">
        <f t="shared" si="23"/>
        <v>19.032216224397104</v>
      </c>
      <c r="L183" s="177">
        <f t="shared" si="23"/>
        <v>166.19685526329638</v>
      </c>
      <c r="M183" s="177">
        <f t="shared" si="23"/>
        <v>219.4771245378038</v>
      </c>
      <c r="N183" s="177">
        <f t="shared" si="23"/>
        <v>108.93323671919966</v>
      </c>
      <c r="O183" s="177">
        <f t="shared" si="23"/>
        <v>51.825054917024381</v>
      </c>
      <c r="P183" s="177">
        <f t="shared" si="23"/>
        <v>15.116381835119853</v>
      </c>
      <c r="Q183" s="177">
        <f t="shared" si="23"/>
        <v>149.2187354380298</v>
      </c>
      <c r="R183" s="177">
        <f t="shared" si="23"/>
        <v>225.85103613705638</v>
      </c>
      <c r="S183" s="177">
        <f t="shared" si="23"/>
        <v>85.130245188697359</v>
      </c>
      <c r="U183" s="203" t="s">
        <v>180</v>
      </c>
    </row>
    <row r="184" spans="1:21" s="196" customFormat="1" hidden="1">
      <c r="A184" s="196" t="s">
        <v>179</v>
      </c>
      <c r="T184" s="215"/>
      <c r="U184" s="197"/>
    </row>
    <row r="185" spans="1:21" hidden="1">
      <c r="A185" s="196" t="s">
        <v>191</v>
      </c>
      <c r="B185" s="223" t="e">
        <f>B176/#REF!-1</f>
        <v>#REF!</v>
      </c>
      <c r="C185" s="223" t="e">
        <f>C176/#REF!-1</f>
        <v>#REF!</v>
      </c>
      <c r="D185" s="223" t="e">
        <f>D176/#REF!-1</f>
        <v>#REF!</v>
      </c>
      <c r="E185" s="223" t="e">
        <f>E176/#REF!-1</f>
        <v>#REF!</v>
      </c>
      <c r="F185" s="223" t="e">
        <f>F176/#REF!-1</f>
        <v>#REF!</v>
      </c>
      <c r="G185" s="223" t="e">
        <f>G176/#REF!-1</f>
        <v>#REF!</v>
      </c>
      <c r="H185" s="223" t="e">
        <f>H176/#REF!-1</f>
        <v>#REF!</v>
      </c>
      <c r="I185" s="223" t="e">
        <f>I176/#REF!-1</f>
        <v>#REF!</v>
      </c>
      <c r="J185" s="223" t="e">
        <f>J176/#REF!-1</f>
        <v>#REF!</v>
      </c>
      <c r="K185" s="223" t="e">
        <f>K176/#REF!-1</f>
        <v>#REF!</v>
      </c>
      <c r="L185" s="223" t="e">
        <f>L176/#REF!-1</f>
        <v>#REF!</v>
      </c>
      <c r="M185" s="223" t="e">
        <f>M176/#REF!-1</f>
        <v>#REF!</v>
      </c>
      <c r="N185" s="223" t="e">
        <f>N176/#REF!-1</f>
        <v>#REF!</v>
      </c>
      <c r="O185" s="223" t="e">
        <f>O176/#REF!-1</f>
        <v>#REF!</v>
      </c>
      <c r="P185" s="223" t="e">
        <f>P176/#REF!-1</f>
        <v>#REF!</v>
      </c>
      <c r="Q185" s="223" t="e">
        <f>Q176/#REF!-1</f>
        <v>#REF!</v>
      </c>
      <c r="R185" s="223" t="e">
        <f>R176/#REF!-1</f>
        <v>#REF!</v>
      </c>
      <c r="S185" s="223" t="e">
        <f>S176/#REF!-1</f>
        <v>#REF!</v>
      </c>
    </row>
    <row r="186" spans="1:21" hidden="1">
      <c r="A186" s="196" t="s">
        <v>192</v>
      </c>
      <c r="B186" s="223" t="e">
        <f>B176/#REF!-1</f>
        <v>#REF!</v>
      </c>
      <c r="C186" s="223" t="e">
        <f>C176/#REF!-1</f>
        <v>#REF!</v>
      </c>
      <c r="D186" s="223" t="e">
        <f>D176/#REF!-1</f>
        <v>#REF!</v>
      </c>
      <c r="E186" s="223" t="e">
        <f>E176/#REF!-1</f>
        <v>#REF!</v>
      </c>
      <c r="F186" s="223" t="e">
        <f>F176/#REF!-1</f>
        <v>#REF!</v>
      </c>
      <c r="G186" s="223" t="e">
        <f>G176/#REF!-1</f>
        <v>#REF!</v>
      </c>
      <c r="H186" s="223" t="e">
        <f>H176/#REF!-1</f>
        <v>#REF!</v>
      </c>
      <c r="I186" s="223" t="e">
        <f>I176/#REF!-1</f>
        <v>#REF!</v>
      </c>
      <c r="J186" s="223" t="e">
        <f>J176/#REF!-1</f>
        <v>#REF!</v>
      </c>
      <c r="K186" s="223" t="e">
        <f>K176/#REF!-1</f>
        <v>#REF!</v>
      </c>
      <c r="L186" s="223" t="e">
        <f>L176/#REF!-1</f>
        <v>#REF!</v>
      </c>
      <c r="M186" s="223" t="e">
        <f>M176/#REF!-1</f>
        <v>#REF!</v>
      </c>
      <c r="N186" s="223" t="e">
        <f>N176/#REF!-1</f>
        <v>#REF!</v>
      </c>
      <c r="O186" s="223" t="e">
        <f>O176/#REF!-1</f>
        <v>#REF!</v>
      </c>
      <c r="P186" s="223" t="e">
        <f>P176/#REF!-1</f>
        <v>#REF!</v>
      </c>
      <c r="Q186" s="223" t="e">
        <f>Q176/#REF!-1</f>
        <v>#REF!</v>
      </c>
      <c r="R186" s="223" t="e">
        <f>R176/#REF!-1</f>
        <v>#REF!</v>
      </c>
      <c r="S186" s="223" t="e">
        <f>S176/#REF!-1</f>
        <v>#REF!</v>
      </c>
    </row>
    <row r="187" spans="1:21" hidden="1">
      <c r="A187" s="196" t="s">
        <v>193</v>
      </c>
      <c r="B187" s="223" t="e">
        <f>B176/#REF!-1</f>
        <v>#REF!</v>
      </c>
      <c r="C187" s="223" t="e">
        <f>C176/#REF!-1</f>
        <v>#REF!</v>
      </c>
      <c r="D187" s="223" t="e">
        <f>D176/#REF!-1</f>
        <v>#REF!</v>
      </c>
      <c r="E187" s="223" t="e">
        <f>E176/#REF!-1</f>
        <v>#REF!</v>
      </c>
      <c r="F187" s="223" t="e">
        <f>F176/#REF!-1</f>
        <v>#REF!</v>
      </c>
      <c r="G187" s="223" t="e">
        <f>G176/#REF!-1</f>
        <v>#REF!</v>
      </c>
      <c r="H187" s="223" t="e">
        <f>H176/#REF!-1</f>
        <v>#REF!</v>
      </c>
      <c r="I187" s="223" t="e">
        <f>I176/#REF!-1</f>
        <v>#REF!</v>
      </c>
      <c r="J187" s="223" t="e">
        <f>J176/#REF!-1</f>
        <v>#REF!</v>
      </c>
      <c r="K187" s="223" t="e">
        <f>K176/#REF!-1</f>
        <v>#REF!</v>
      </c>
      <c r="L187" s="223" t="e">
        <f>L176/#REF!-1</f>
        <v>#REF!</v>
      </c>
      <c r="M187" s="223" t="e">
        <f>M176/#REF!-1</f>
        <v>#REF!</v>
      </c>
      <c r="N187" s="223" t="e">
        <f>N176/#REF!-1</f>
        <v>#REF!</v>
      </c>
      <c r="O187" s="223" t="e">
        <f>O176/#REF!-1</f>
        <v>#REF!</v>
      </c>
      <c r="P187" s="223" t="e">
        <f>P176/#REF!-1</f>
        <v>#REF!</v>
      </c>
      <c r="Q187" s="223" t="e">
        <f>Q176/#REF!-1</f>
        <v>#REF!</v>
      </c>
      <c r="R187" s="223" t="e">
        <f>R176/#REF!-1</f>
        <v>#REF!</v>
      </c>
      <c r="S187" s="223" t="e">
        <f>S176/#REF!-1</f>
        <v>#REF!</v>
      </c>
    </row>
    <row r="188" spans="1:21" hidden="1">
      <c r="A188" s="196" t="s">
        <v>194</v>
      </c>
      <c r="B188" s="223" t="e">
        <f>B176/#REF!-1</f>
        <v>#REF!</v>
      </c>
      <c r="C188" s="223" t="e">
        <f>C176/#REF!-1</f>
        <v>#REF!</v>
      </c>
      <c r="D188" s="223" t="e">
        <f>D176/#REF!-1</f>
        <v>#REF!</v>
      </c>
      <c r="E188" s="223" t="e">
        <f>E176/#REF!-1</f>
        <v>#REF!</v>
      </c>
      <c r="F188" s="223" t="e">
        <f>F176/#REF!-1</f>
        <v>#REF!</v>
      </c>
      <c r="G188" s="223" t="e">
        <f>G176/#REF!-1</f>
        <v>#REF!</v>
      </c>
      <c r="H188" s="223" t="e">
        <f>H176/#REF!-1</f>
        <v>#REF!</v>
      </c>
      <c r="I188" s="223" t="e">
        <f>I176/#REF!-1</f>
        <v>#REF!</v>
      </c>
      <c r="J188" s="223" t="e">
        <f>J176/#REF!-1</f>
        <v>#REF!</v>
      </c>
      <c r="K188" s="223" t="e">
        <f>K176/#REF!-1</f>
        <v>#REF!</v>
      </c>
      <c r="L188" s="223" t="e">
        <f>L176/#REF!-1</f>
        <v>#REF!</v>
      </c>
      <c r="M188" s="223" t="e">
        <f>M176/#REF!-1</f>
        <v>#REF!</v>
      </c>
      <c r="N188" s="223" t="e">
        <f>N176/#REF!-1</f>
        <v>#REF!</v>
      </c>
      <c r="O188" s="223" t="e">
        <f>O176/#REF!-1</f>
        <v>#REF!</v>
      </c>
      <c r="P188" s="223" t="e">
        <f>P176/#REF!-1</f>
        <v>#REF!</v>
      </c>
      <c r="Q188" s="223" t="e">
        <f>Q176/#REF!-1</f>
        <v>#REF!</v>
      </c>
      <c r="R188" s="223" t="e">
        <f>R176/#REF!-1</f>
        <v>#REF!</v>
      </c>
      <c r="S188" s="223" t="e">
        <f>S176/#REF!-1</f>
        <v>#REF!</v>
      </c>
    </row>
    <row r="189" spans="1:21" hidden="1">
      <c r="A189" s="196" t="s">
        <v>195</v>
      </c>
      <c r="B189" s="223" t="e">
        <f>B176/#REF!-1</f>
        <v>#REF!</v>
      </c>
      <c r="C189" s="223" t="e">
        <f>C176/#REF!-1</f>
        <v>#REF!</v>
      </c>
      <c r="D189" s="223" t="e">
        <f>D176/#REF!-1</f>
        <v>#REF!</v>
      </c>
      <c r="E189" s="223" t="e">
        <f>E176/#REF!-1</f>
        <v>#REF!</v>
      </c>
      <c r="F189" s="223" t="e">
        <f>F176/#REF!-1</f>
        <v>#REF!</v>
      </c>
      <c r="G189" s="223" t="e">
        <f>G176/#REF!-1</f>
        <v>#REF!</v>
      </c>
      <c r="H189" s="223" t="e">
        <f>H176/#REF!-1</f>
        <v>#REF!</v>
      </c>
      <c r="I189" s="223" t="e">
        <f>I176/#REF!-1</f>
        <v>#REF!</v>
      </c>
      <c r="J189" s="223" t="e">
        <f>J176/#REF!-1</f>
        <v>#REF!</v>
      </c>
      <c r="K189" s="223" t="e">
        <f>K176/#REF!-1</f>
        <v>#REF!</v>
      </c>
      <c r="L189" s="223" t="e">
        <f>L176/#REF!-1</f>
        <v>#REF!</v>
      </c>
      <c r="M189" s="223" t="e">
        <f>M176/#REF!-1</f>
        <v>#REF!</v>
      </c>
      <c r="N189" s="223" t="e">
        <f>N176/#REF!-1</f>
        <v>#REF!</v>
      </c>
      <c r="O189" s="223" t="e">
        <f>O176/#REF!-1</f>
        <v>#REF!</v>
      </c>
      <c r="P189" s="223" t="e">
        <f>P176/#REF!-1</f>
        <v>#REF!</v>
      </c>
      <c r="Q189" s="223" t="e">
        <f>Q176/#REF!-1</f>
        <v>#REF!</v>
      </c>
      <c r="R189" s="223" t="e">
        <f>R176/#REF!-1</f>
        <v>#REF!</v>
      </c>
      <c r="S189" s="223" t="e">
        <f>S176/#REF!-1</f>
        <v>#REF!</v>
      </c>
    </row>
    <row r="190" spans="1:21" hidden="1">
      <c r="A190" s="196" t="s">
        <v>196</v>
      </c>
      <c r="B190" s="223" t="e">
        <f>B176/#REF!-1</f>
        <v>#REF!</v>
      </c>
      <c r="C190" s="223" t="e">
        <f>C176/#REF!-1</f>
        <v>#REF!</v>
      </c>
      <c r="D190" s="223" t="e">
        <f>D176/#REF!-1</f>
        <v>#REF!</v>
      </c>
      <c r="E190" s="223" t="e">
        <f>E176/#REF!-1</f>
        <v>#REF!</v>
      </c>
      <c r="F190" s="223" t="e">
        <f>F176/#REF!-1</f>
        <v>#REF!</v>
      </c>
      <c r="G190" s="223" t="e">
        <f>G176/#REF!-1</f>
        <v>#REF!</v>
      </c>
      <c r="H190" s="223" t="e">
        <f>H176/#REF!-1</f>
        <v>#REF!</v>
      </c>
      <c r="I190" s="223" t="e">
        <f>I176/#REF!-1</f>
        <v>#REF!</v>
      </c>
      <c r="J190" s="223" t="e">
        <f>J176/#REF!-1</f>
        <v>#REF!</v>
      </c>
      <c r="K190" s="223" t="e">
        <f>K176/#REF!-1</f>
        <v>#REF!</v>
      </c>
      <c r="L190" s="223" t="e">
        <f>L176/#REF!-1</f>
        <v>#REF!</v>
      </c>
      <c r="M190" s="223" t="e">
        <f>M176/#REF!-1</f>
        <v>#REF!</v>
      </c>
      <c r="N190" s="223" t="e">
        <f>N176/#REF!-1</f>
        <v>#REF!</v>
      </c>
      <c r="O190" s="223" t="e">
        <f>O176/#REF!-1</f>
        <v>#REF!</v>
      </c>
      <c r="P190" s="223" t="e">
        <f>P176/#REF!-1</f>
        <v>#REF!</v>
      </c>
      <c r="Q190" s="223" t="e">
        <f>Q176/#REF!-1</f>
        <v>#REF!</v>
      </c>
      <c r="R190" s="223" t="e">
        <f>R176/#REF!-1</f>
        <v>#REF!</v>
      </c>
      <c r="S190" s="223" t="e">
        <f>S176/#REF!-1</f>
        <v>#REF!</v>
      </c>
    </row>
    <row r="191" spans="1:21" hidden="1">
      <c r="A191" s="196" t="s">
        <v>197</v>
      </c>
      <c r="B191" s="223" t="e">
        <f>B176/#REF!-1</f>
        <v>#REF!</v>
      </c>
      <c r="C191" s="223" t="e">
        <f>C176/#REF!-1</f>
        <v>#REF!</v>
      </c>
      <c r="D191" s="223" t="e">
        <f>D176/#REF!-1</f>
        <v>#REF!</v>
      </c>
      <c r="E191" s="223" t="e">
        <f>E176/#REF!-1</f>
        <v>#REF!</v>
      </c>
      <c r="F191" s="223" t="e">
        <f>F176/#REF!-1</f>
        <v>#REF!</v>
      </c>
      <c r="G191" s="223" t="e">
        <f>G176/#REF!-1</f>
        <v>#REF!</v>
      </c>
      <c r="H191" s="223" t="e">
        <f>H176/#REF!-1</f>
        <v>#REF!</v>
      </c>
      <c r="I191" s="223" t="e">
        <f>I176/#REF!-1</f>
        <v>#REF!</v>
      </c>
      <c r="J191" s="223" t="e">
        <f>J176/#REF!-1</f>
        <v>#REF!</v>
      </c>
      <c r="K191" s="223" t="e">
        <f>K176/#REF!-1</f>
        <v>#REF!</v>
      </c>
      <c r="L191" s="223" t="e">
        <f>L176/#REF!-1</f>
        <v>#REF!</v>
      </c>
      <c r="M191" s="223" t="e">
        <f>M176/#REF!-1</f>
        <v>#REF!</v>
      </c>
      <c r="N191" s="223" t="e">
        <f>N176/#REF!-1</f>
        <v>#REF!</v>
      </c>
      <c r="O191" s="223" t="e">
        <f>O176/#REF!-1</f>
        <v>#REF!</v>
      </c>
      <c r="P191" s="223" t="e">
        <f>P176/#REF!-1</f>
        <v>#REF!</v>
      </c>
      <c r="Q191" s="223" t="e">
        <f>Q176/#REF!-1</f>
        <v>#REF!</v>
      </c>
      <c r="R191" s="223" t="e">
        <f>R176/#REF!-1</f>
        <v>#REF!</v>
      </c>
      <c r="S191" s="223" t="e">
        <f>S176/#REF!-1</f>
        <v>#REF!</v>
      </c>
    </row>
    <row r="192" spans="1:21" hidden="1">
      <c r="A192" s="196" t="s">
        <v>198</v>
      </c>
      <c r="B192" s="223" t="e">
        <f>B176/#REF!-1</f>
        <v>#REF!</v>
      </c>
      <c r="C192" s="223" t="e">
        <f>C176/#REF!-1</f>
        <v>#REF!</v>
      </c>
      <c r="D192" s="223" t="e">
        <f>D176/#REF!-1</f>
        <v>#REF!</v>
      </c>
      <c r="E192" s="223" t="e">
        <f>E176/#REF!-1</f>
        <v>#REF!</v>
      </c>
      <c r="F192" s="223" t="e">
        <f>F176/#REF!-1</f>
        <v>#REF!</v>
      </c>
      <c r="G192" s="223" t="e">
        <f>G176/#REF!-1</f>
        <v>#REF!</v>
      </c>
      <c r="H192" s="223" t="e">
        <f>H176/#REF!-1</f>
        <v>#REF!</v>
      </c>
      <c r="I192" s="223" t="e">
        <f>I176/#REF!-1</f>
        <v>#REF!</v>
      </c>
      <c r="J192" s="223" t="e">
        <f>J176/#REF!-1</f>
        <v>#REF!</v>
      </c>
      <c r="K192" s="223" t="e">
        <f>K176/#REF!-1</f>
        <v>#REF!</v>
      </c>
      <c r="L192" s="223" t="e">
        <f>L176/#REF!-1</f>
        <v>#REF!</v>
      </c>
      <c r="M192" s="223" t="e">
        <f>M176/#REF!-1</f>
        <v>#REF!</v>
      </c>
      <c r="N192" s="223" t="e">
        <f>N176/#REF!-1</f>
        <v>#REF!</v>
      </c>
      <c r="O192" s="223" t="e">
        <f>O176/#REF!-1</f>
        <v>#REF!</v>
      </c>
      <c r="P192" s="223" t="e">
        <f>P176/#REF!-1</f>
        <v>#REF!</v>
      </c>
      <c r="Q192" s="223" t="e">
        <f>Q176/#REF!-1</f>
        <v>#REF!</v>
      </c>
      <c r="R192" s="223" t="e">
        <f>R176/#REF!-1</f>
        <v>#REF!</v>
      </c>
      <c r="S192" s="223" t="e">
        <f>S176/#REF!-1</f>
        <v>#REF!</v>
      </c>
    </row>
    <row r="193" spans="1:19" hidden="1">
      <c r="A193" s="196" t="s">
        <v>199</v>
      </c>
      <c r="B193" s="223" t="e">
        <f>B176/#REF!-1</f>
        <v>#REF!</v>
      </c>
      <c r="C193" s="223" t="e">
        <f>C176/#REF!-1</f>
        <v>#REF!</v>
      </c>
      <c r="D193" s="223" t="e">
        <f>D176/#REF!-1</f>
        <v>#REF!</v>
      </c>
      <c r="E193" s="223" t="e">
        <f>E176/#REF!-1</f>
        <v>#REF!</v>
      </c>
      <c r="F193" s="223" t="e">
        <f>F176/#REF!-1</f>
        <v>#REF!</v>
      </c>
      <c r="G193" s="223" t="e">
        <f>G176/#REF!-1</f>
        <v>#REF!</v>
      </c>
      <c r="H193" s="223" t="e">
        <f>H176/#REF!-1</f>
        <v>#REF!</v>
      </c>
      <c r="I193" s="223" t="e">
        <f>I176/#REF!-1</f>
        <v>#REF!</v>
      </c>
      <c r="J193" s="223" t="e">
        <f>J176/#REF!-1</f>
        <v>#REF!</v>
      </c>
      <c r="K193" s="223" t="e">
        <f>K176/#REF!-1</f>
        <v>#REF!</v>
      </c>
      <c r="L193" s="223" t="e">
        <f>L176/#REF!-1</f>
        <v>#REF!</v>
      </c>
      <c r="M193" s="223" t="e">
        <f>M176/#REF!-1</f>
        <v>#REF!</v>
      </c>
      <c r="N193" s="223" t="e">
        <f>N176/#REF!-1</f>
        <v>#REF!</v>
      </c>
      <c r="O193" s="223" t="e">
        <f>O176/#REF!-1</f>
        <v>#REF!</v>
      </c>
      <c r="P193" s="223" t="e">
        <f>P176/#REF!-1</f>
        <v>#REF!</v>
      </c>
      <c r="Q193" s="223" t="e">
        <f>Q176/#REF!-1</f>
        <v>#REF!</v>
      </c>
      <c r="R193" s="223" t="e">
        <f>R176/#REF!-1</f>
        <v>#REF!</v>
      </c>
      <c r="S193" s="223" t="e">
        <f>S176/#REF!-1</f>
        <v>#REF!</v>
      </c>
    </row>
    <row r="194" spans="1:19" hidden="1">
      <c r="F194" s="254"/>
    </row>
    <row r="195" spans="1:19" hidden="1">
      <c r="A195" s="240" t="s">
        <v>200</v>
      </c>
      <c r="B195" s="244">
        <f t="shared" ref="B195:S195" si="24">AVERAGE(B177:B179)</f>
        <v>690659.86993924284</v>
      </c>
      <c r="C195" s="244">
        <f t="shared" si="24"/>
        <v>239665.41333333333</v>
      </c>
      <c r="D195" s="252">
        <f t="shared" si="24"/>
        <v>159436.37333333332</v>
      </c>
      <c r="E195" s="255">
        <f t="shared" si="24"/>
        <v>7611.0066666666671</v>
      </c>
      <c r="F195" s="252">
        <f t="shared" si="24"/>
        <v>80229.373333333337</v>
      </c>
      <c r="G195" s="255">
        <f t="shared" si="24"/>
        <v>22017.399999999998</v>
      </c>
      <c r="H195" s="255">
        <f t="shared" si="24"/>
        <v>58210.973333333328</v>
      </c>
      <c r="I195" s="244">
        <f t="shared" si="24"/>
        <v>450994.18509657751</v>
      </c>
      <c r="J195" s="252">
        <f t="shared" si="24"/>
        <v>48312.225196358515</v>
      </c>
      <c r="K195" s="255">
        <f t="shared" si="24"/>
        <v>21119.586666666666</v>
      </c>
      <c r="L195" s="252">
        <f t="shared" si="24"/>
        <v>402681.62656688568</v>
      </c>
      <c r="M195" s="255">
        <f t="shared" si="24"/>
        <v>244250.91392919989</v>
      </c>
      <c r="N195" s="255">
        <f t="shared" si="24"/>
        <v>158430.04597101911</v>
      </c>
      <c r="O195" s="244">
        <f t="shared" si="24"/>
        <v>207748.93186302518</v>
      </c>
      <c r="P195" s="241">
        <f t="shared" si="24"/>
        <v>28731.926666666666</v>
      </c>
      <c r="Q195" s="244">
        <f t="shared" si="24"/>
        <v>482910.66656688572</v>
      </c>
      <c r="R195" s="241">
        <f t="shared" si="24"/>
        <v>266268.98059586657</v>
      </c>
      <c r="S195" s="241">
        <f t="shared" si="24"/>
        <v>216641.68597101909</v>
      </c>
    </row>
    <row r="196" spans="1:19" hidden="1">
      <c r="A196" s="242" t="s">
        <v>201</v>
      </c>
      <c r="B196" s="245">
        <f t="shared" ref="B196:S196" si="25">B176/B195-1</f>
        <v>0.43587318380593509</v>
      </c>
      <c r="C196" s="245">
        <f t="shared" si="25"/>
        <v>0.17247995532043414</v>
      </c>
      <c r="D196" s="253">
        <f t="shared" si="25"/>
        <v>8.7434481023485056E-4</v>
      </c>
      <c r="E196" s="256">
        <f t="shared" si="25"/>
        <v>0.48789779013025858</v>
      </c>
      <c r="F196" s="253">
        <f t="shared" si="25"/>
        <v>0.5134995123731072</v>
      </c>
      <c r="G196" s="256">
        <f t="shared" si="25"/>
        <v>1.529070644126918</v>
      </c>
      <c r="H196" s="256">
        <f t="shared" si="25"/>
        <v>0.12940144535177023</v>
      </c>
      <c r="I196" s="245">
        <f t="shared" si="25"/>
        <v>0.5758453584219545</v>
      </c>
      <c r="J196" s="253">
        <f t="shared" si="25"/>
        <v>0.60249498363598808</v>
      </c>
      <c r="K196" s="256">
        <f t="shared" si="25"/>
        <v>0.3796058771071873</v>
      </c>
      <c r="L196" s="253">
        <f t="shared" si="25"/>
        <v>0.5726493412012903</v>
      </c>
      <c r="M196" s="256">
        <f t="shared" si="25"/>
        <v>0.61195062559016811</v>
      </c>
      <c r="N196" s="256">
        <f t="shared" si="25"/>
        <v>0.51206533935459286</v>
      </c>
      <c r="O196" s="245">
        <f t="shared" si="25"/>
        <v>0.14078022976616267</v>
      </c>
      <c r="P196" s="243">
        <f t="shared" si="25"/>
        <v>0.40822807870900157</v>
      </c>
      <c r="Q196" s="245">
        <f t="shared" si="25"/>
        <v>0.562823446244475</v>
      </c>
      <c r="R196" s="243">
        <f t="shared" si="25"/>
        <v>0.68778192827212248</v>
      </c>
      <c r="S196" s="243">
        <f t="shared" si="25"/>
        <v>0.40924004202946307</v>
      </c>
    </row>
    <row r="197" spans="1:19" hidden="1"/>
    <row r="198" spans="1:19" hidden="1"/>
    <row r="199" spans="1:19" hidden="1"/>
    <row r="200" spans="1:19" hidden="1"/>
    <row r="204" spans="1:19">
      <c r="L204" s="260"/>
      <c r="Q204" s="223"/>
    </row>
  </sheetData>
  <mergeCells count="2">
    <mergeCell ref="U3:U5"/>
    <mergeCell ref="A1:U1"/>
  </mergeCells>
  <phoneticPr fontId="12" type="noConversion"/>
  <printOptions horizontalCentered="1"/>
  <pageMargins left="0.23622047244094488" right="0.23622047244094488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2016-10-05T05:16:41Z</cp:lastPrinted>
  <dcterms:created xsi:type="dcterms:W3CDTF">2015-03-05T07:20:42Z</dcterms:created>
  <dcterms:modified xsi:type="dcterms:W3CDTF">2016-10-10T07:24:41Z</dcterms:modified>
</cp:coreProperties>
</file>