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345" windowWidth="27885" windowHeight="12345"/>
  </bookViews>
  <sheets>
    <sheet name="수주통계" sheetId="3" r:id="rId1"/>
  </sheets>
  <definedNames>
    <definedName name="_xlnm.Print_Area" localSheetId="0">수주통계!$A$1:$U$197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79" i="3" l="1"/>
  <c r="R179" i="3"/>
  <c r="Q179" i="3"/>
  <c r="P179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S178" i="3"/>
  <c r="R178" i="3"/>
  <c r="Q178" i="3"/>
  <c r="P178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S177" i="3"/>
  <c r="R177" i="3"/>
  <c r="Q177" i="3"/>
  <c r="P177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9" i="3"/>
  <c r="B178" i="3"/>
  <c r="B177" i="3"/>
  <c r="S174" i="3"/>
  <c r="R174" i="3"/>
  <c r="Q174" i="3"/>
  <c r="P174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S173" i="3"/>
  <c r="R173" i="3"/>
  <c r="Q173" i="3"/>
  <c r="P173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S172" i="3"/>
  <c r="R172" i="3"/>
  <c r="Q172" i="3"/>
  <c r="P172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S180" i="3" l="1"/>
  <c r="S184" i="3" s="1"/>
  <c r="R180" i="3"/>
  <c r="R184" i="3" s="1"/>
  <c r="Q180" i="3"/>
  <c r="Q184" i="3" s="1"/>
  <c r="P180" i="3"/>
  <c r="P184" i="3" s="1"/>
  <c r="O180" i="3"/>
  <c r="O184" i="3" s="1"/>
  <c r="N180" i="3"/>
  <c r="N184" i="3" s="1"/>
  <c r="M180" i="3"/>
  <c r="M184" i="3" s="1"/>
  <c r="L180" i="3"/>
  <c r="L184" i="3" s="1"/>
  <c r="K180" i="3"/>
  <c r="K184" i="3" s="1"/>
  <c r="J180" i="3"/>
  <c r="J184" i="3" s="1"/>
  <c r="I180" i="3"/>
  <c r="I184" i="3" s="1"/>
  <c r="H180" i="3"/>
  <c r="H184" i="3" s="1"/>
  <c r="G180" i="3"/>
  <c r="G184" i="3" s="1"/>
  <c r="F180" i="3"/>
  <c r="F184" i="3" s="1"/>
  <c r="E180" i="3"/>
  <c r="E184" i="3" s="1"/>
  <c r="D180" i="3"/>
  <c r="D184" i="3" s="1"/>
  <c r="C180" i="3"/>
  <c r="C184" i="3" s="1"/>
  <c r="B180" i="3"/>
  <c r="B184" i="3" s="1"/>
  <c r="S194" i="3" l="1"/>
  <c r="R194" i="3"/>
  <c r="Q194" i="3"/>
  <c r="P194" i="3"/>
  <c r="O194" i="3"/>
  <c r="N194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B196" i="3" l="1"/>
  <c r="B197" i="3" s="1"/>
  <c r="D196" i="3"/>
  <c r="D197" i="3" s="1"/>
  <c r="F196" i="3"/>
  <c r="F197" i="3" s="1"/>
  <c r="H196" i="3"/>
  <c r="J196" i="3"/>
  <c r="J197" i="3" s="1"/>
  <c r="L196" i="3"/>
  <c r="L197" i="3" s="1"/>
  <c r="N196" i="3"/>
  <c r="N197" i="3" s="1"/>
  <c r="P196" i="3"/>
  <c r="R196" i="3"/>
  <c r="R197" i="3" s="1"/>
  <c r="E190" i="3"/>
  <c r="E193" i="3"/>
  <c r="E192" i="3"/>
  <c r="E191" i="3"/>
  <c r="E189" i="3"/>
  <c r="E188" i="3"/>
  <c r="E187" i="3"/>
  <c r="E186" i="3"/>
  <c r="G190" i="3"/>
  <c r="G193" i="3"/>
  <c r="G192" i="3"/>
  <c r="G191" i="3"/>
  <c r="G189" i="3"/>
  <c r="G188" i="3"/>
  <c r="G187" i="3"/>
  <c r="G186" i="3"/>
  <c r="K190" i="3"/>
  <c r="K193" i="3"/>
  <c r="K192" i="3"/>
  <c r="K191" i="3"/>
  <c r="K189" i="3"/>
  <c r="K188" i="3"/>
  <c r="K187" i="3"/>
  <c r="K186" i="3"/>
  <c r="M190" i="3"/>
  <c r="M193" i="3"/>
  <c r="M192" i="3"/>
  <c r="M191" i="3"/>
  <c r="M189" i="3"/>
  <c r="M188" i="3"/>
  <c r="M187" i="3"/>
  <c r="M186" i="3"/>
  <c r="Q190" i="3"/>
  <c r="Q193" i="3"/>
  <c r="Q192" i="3"/>
  <c r="Q191" i="3"/>
  <c r="Q189" i="3"/>
  <c r="Q188" i="3"/>
  <c r="Q187" i="3"/>
  <c r="Q186" i="3"/>
  <c r="S190" i="3"/>
  <c r="S193" i="3"/>
  <c r="S192" i="3"/>
  <c r="S191" i="3"/>
  <c r="S189" i="3"/>
  <c r="S188" i="3"/>
  <c r="S187" i="3"/>
  <c r="S186" i="3"/>
  <c r="B190" i="3"/>
  <c r="B193" i="3"/>
  <c r="B192" i="3"/>
  <c r="B191" i="3"/>
  <c r="B189" i="3"/>
  <c r="B188" i="3"/>
  <c r="B187" i="3"/>
  <c r="B186" i="3"/>
  <c r="D190" i="3"/>
  <c r="D193" i="3"/>
  <c r="D192" i="3"/>
  <c r="D191" i="3"/>
  <c r="D189" i="3"/>
  <c r="D188" i="3"/>
  <c r="D187" i="3"/>
  <c r="D186" i="3"/>
  <c r="F190" i="3"/>
  <c r="F193" i="3"/>
  <c r="F192" i="3"/>
  <c r="F191" i="3"/>
  <c r="F189" i="3"/>
  <c r="F188" i="3"/>
  <c r="F187" i="3"/>
  <c r="F186" i="3"/>
  <c r="H197" i="3"/>
  <c r="H190" i="3"/>
  <c r="H193" i="3"/>
  <c r="H192" i="3"/>
  <c r="H191" i="3"/>
  <c r="H189" i="3"/>
  <c r="H188" i="3"/>
  <c r="H187" i="3"/>
  <c r="H186" i="3"/>
  <c r="J190" i="3"/>
  <c r="J193" i="3"/>
  <c r="J192" i="3"/>
  <c r="J191" i="3"/>
  <c r="J189" i="3"/>
  <c r="J188" i="3"/>
  <c r="J187" i="3"/>
  <c r="J186" i="3"/>
  <c r="L190" i="3"/>
  <c r="L193" i="3"/>
  <c r="L192" i="3"/>
  <c r="L191" i="3"/>
  <c r="L189" i="3"/>
  <c r="L188" i="3"/>
  <c r="L187" i="3"/>
  <c r="L186" i="3"/>
  <c r="N190" i="3"/>
  <c r="N193" i="3"/>
  <c r="N192" i="3"/>
  <c r="N191" i="3"/>
  <c r="N189" i="3"/>
  <c r="N188" i="3"/>
  <c r="N187" i="3"/>
  <c r="N186" i="3"/>
  <c r="P197" i="3"/>
  <c r="P190" i="3"/>
  <c r="P193" i="3"/>
  <c r="P192" i="3"/>
  <c r="P191" i="3"/>
  <c r="P189" i="3"/>
  <c r="P188" i="3"/>
  <c r="P187" i="3"/>
  <c r="P186" i="3"/>
  <c r="R190" i="3"/>
  <c r="R193" i="3"/>
  <c r="R192" i="3"/>
  <c r="R191" i="3"/>
  <c r="R189" i="3"/>
  <c r="R188" i="3"/>
  <c r="R187" i="3"/>
  <c r="R186" i="3"/>
  <c r="C196" i="3"/>
  <c r="C197" i="3" s="1"/>
  <c r="E196" i="3"/>
  <c r="E197" i="3" s="1"/>
  <c r="G196" i="3"/>
  <c r="G197" i="3" s="1"/>
  <c r="I196" i="3"/>
  <c r="I197" i="3" s="1"/>
  <c r="K196" i="3"/>
  <c r="K197" i="3" s="1"/>
  <c r="M196" i="3"/>
  <c r="M197" i="3" s="1"/>
  <c r="O196" i="3"/>
  <c r="O197" i="3" s="1"/>
  <c r="Q196" i="3"/>
  <c r="Q197" i="3" s="1"/>
  <c r="S196" i="3"/>
  <c r="S197" i="3" s="1"/>
  <c r="C190" i="3"/>
  <c r="C193" i="3"/>
  <c r="C192" i="3"/>
  <c r="C191" i="3"/>
  <c r="C189" i="3"/>
  <c r="C188" i="3"/>
  <c r="C187" i="3"/>
  <c r="C186" i="3"/>
  <c r="I190" i="3"/>
  <c r="I193" i="3"/>
  <c r="I192" i="3"/>
  <c r="I191" i="3"/>
  <c r="I189" i="3"/>
  <c r="I188" i="3"/>
  <c r="I187" i="3"/>
  <c r="I186" i="3"/>
  <c r="O190" i="3"/>
  <c r="O193" i="3"/>
  <c r="O192" i="3"/>
  <c r="O191" i="3"/>
  <c r="O189" i="3"/>
  <c r="O188" i="3"/>
  <c r="O187" i="3"/>
  <c r="O186" i="3"/>
  <c r="C183" i="3"/>
  <c r="C182" i="3"/>
  <c r="U177" i="3" l="1"/>
  <c r="T174" i="3" l="1"/>
  <c r="T173" i="3"/>
  <c r="T172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U172" i="3" s="1"/>
  <c r="T179" i="3"/>
  <c r="T178" i="3"/>
  <c r="T177" i="3"/>
  <c r="S182" i="3"/>
  <c r="R183" i="3"/>
  <c r="Q182" i="3"/>
  <c r="P183" i="3"/>
  <c r="O182" i="3"/>
  <c r="N183" i="3"/>
  <c r="M182" i="3"/>
  <c r="L183" i="3"/>
  <c r="K182" i="3"/>
  <c r="J183" i="3"/>
  <c r="I182" i="3"/>
  <c r="H183" i="3"/>
  <c r="G182" i="3"/>
  <c r="F183" i="3"/>
  <c r="E182" i="3"/>
  <c r="D183" i="3"/>
  <c r="T182" i="3" l="1"/>
  <c r="D182" i="3"/>
  <c r="F182" i="3"/>
  <c r="H182" i="3"/>
  <c r="J182" i="3"/>
  <c r="L182" i="3"/>
  <c r="N182" i="3"/>
  <c r="P182" i="3"/>
  <c r="R182" i="3"/>
  <c r="E183" i="3"/>
  <c r="G183" i="3"/>
  <c r="I183" i="3"/>
  <c r="K183" i="3"/>
  <c r="M183" i="3"/>
  <c r="O183" i="3"/>
  <c r="Q183" i="3"/>
  <c r="S183" i="3"/>
  <c r="T183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74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73" i="3" l="1"/>
  <c r="U178" i="3"/>
  <c r="U179" i="3"/>
  <c r="U183" i="3" l="1"/>
  <c r="U182" i="3"/>
  <c r="B182" i="3" l="1"/>
  <c r="B183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<sst xmlns="http://schemas.openxmlformats.org/spreadsheetml/2006/main" count="260" uniqueCount="211">
  <si>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</si>
  <si>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</si>
  <si>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</si>
  <si>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</si>
  <si>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</si>
  <si>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</si>
  <si>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</si>
  <si>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</si>
  <si>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</si>
  <si>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</si>
  <si>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</si>
  <si>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</si>
  <si>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</si>
  <si>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</si>
  <si>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</si>
  <si>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</si>
  <si>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</si>
  <si>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</si>
  <si>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</si>
  <si>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</si>
  <si>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</si>
  <si>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</si>
  <si>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</si>
  <si>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</si>
  <si>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</si>
  <si>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</si>
  <si>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</si>
  <si>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</si>
  <si>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</si>
  <si>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</si>
  <si>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</si>
  <si>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</si>
  <si>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</si>
  <si>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</si>
  <si>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</si>
  <si>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</si>
  <si>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</si>
  <si>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</si>
  <si>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</si>
  <si>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</si>
  <si>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</si>
  <si>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</si>
  <si>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</si>
  <si>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</si>
  <si>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</si>
  <si>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</si>
  <si>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</si>
  <si>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</si>
  <si>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</si>
  <si>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</si>
  <si>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</si>
  <si>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</si>
  <si>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</si>
  <si>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</si>
  <si>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</si>
  <si>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</si>
  <si>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</si>
  <si>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</si>
  <si>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</si>
  <si>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</si>
  <si>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</si>
  <si>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</si>
  <si>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</si>
  <si>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</si>
  <si>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</si>
  <si>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</si>
  <si>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</si>
  <si>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</si>
  <si>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</si>
  <si>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</si>
  <si>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</si>
  <si>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</si>
  <si>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</si>
  <si>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</si>
  <si>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</si>
  <si>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</si>
  <si>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</si>
  <si>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</si>
  <si>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</si>
  <si>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</si>
  <si>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</si>
  <si>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</si>
  <si>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</si>
  <si>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</si>
  <si>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</si>
  <si>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</si>
  <si>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</si>
  <si>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</si>
  <si>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</si>
  <si>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</si>
  <si>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</si>
  <si>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</si>
  <si>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</si>
  <si>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</si>
  <si>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</si>
  <si>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</si>
  <si>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</si>
  <si>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</si>
  <si>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</si>
  <si>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</si>
  <si>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</si>
  <si>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</si>
  <si>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</si>
  <si>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</si>
  <si>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</si>
  <si>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</si>
  <si>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</si>
  <si>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</si>
  <si>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</si>
  <si>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</si>
  <si>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</si>
  <si>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</si>
  <si>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</si>
  <si>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</si>
  <si>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</si>
  <si>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</si>
  <si>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</si>
  <si>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</si>
  <si>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</si>
  <si>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</si>
  <si>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</si>
  <si>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</si>
  <si>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</si>
  <si>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</si>
  <si>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</si>
  <si>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</si>
  <si>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</si>
  <si>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</si>
  <si>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</si>
  <si>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</si>
  <si>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</si>
  <si>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</si>
  <si>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</si>
  <si>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</si>
  <si>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</si>
  <si>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</si>
  <si>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</si>
  <si>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</si>
  <si>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</si>
  <si>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</si>
  <si>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</si>
  <si>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</si>
  <si>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</si>
  <si>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</si>
  <si>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</si>
  <si>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</si>
  <si>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</si>
  <si>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</si>
  <si>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</si>
  <si>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</si>
  <si>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</si>
  <si>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</si>
  <si>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</si>
  <si>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</si>
  <si>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</si>
  <si>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</si>
  <si>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</si>
  <si>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</si>
  <si>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</si>
  <si>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</si>
  <si>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</si>
  <si>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</si>
  <si>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</si>
  <si>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</si>
  <si>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</si>
  <si>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</si>
  <si>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</si>
  <si>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</si>
  <si>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</si>
  <si>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</si>
  <si>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</si>
  <si>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</si>
  <si>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</si>
  <si>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</si>
  <si>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</si>
  <si>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</si>
  <si>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</si>
  <si>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</si>
  <si>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</si>
  <si>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</si>
  <si>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</si>
  <si>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</si>
  <si>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</si>
  <si>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</si>
  <si>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</si>
  <si>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</si>
  <si>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</si>
  <si>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</si>
  <si>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</si>
  <si>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</si>
  <si>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</si>
  <si>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</si>
  <si>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</si>
  <si>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</si>
  <si>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</si>
  <si>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</si>
  <si>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</si>
  <si>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</si>
  <si>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</si>
  <si>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</si>
  <si>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</si>
  <si>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</si>
  <si>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</si>
  <si>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</si>
  <si>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</si>
  <si>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</si>
  <si>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2016년 9월 건설수주액분석</t>
    <phoneticPr fontId="13" type="noConversion"/>
  </si>
  <si>
    <t>2016. 9</t>
    <phoneticPr fontId="12" type="noConversion"/>
  </si>
  <si>
    <t>16.9월 누적</t>
    <phoneticPr fontId="12" type="noConversion"/>
  </si>
  <si>
    <t>15.9월 누적</t>
    <phoneticPr fontId="12" type="noConversion"/>
  </si>
  <si>
    <t>14.9월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</si>
</sst>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8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6" fillId="8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41" fontId="26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1" fillId="10" borderId="0" xfId="0" applyNumberFormat="1" applyFont="1" applyFill="1">
      <alignment vertical="center"/>
    </xf>
    <xf numFmtId="176" fontId="30" fillId="0" borderId="1" xfId="0" applyNumberFormat="1" applyFont="1" applyFill="1" applyBorder="1">
      <alignment vertical="center"/>
    </xf>
    <xf numFmtId="0" fontId="31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9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1" fillId="0" borderId="10" xfId="0" applyFont="1" applyFill="1" applyBorder="1">
      <alignment vertical="center"/>
    </xf>
    <xf numFmtId="176" fontId="17" fillId="11" borderId="1" xfId="0" applyNumberFormat="1" applyFont="1" applyFill="1" applyBorder="1" applyAlignment="1">
      <alignment horizontal="right" vertical="center"/>
    </xf>
    <xf numFmtId="41" fontId="18" fillId="11" borderId="6" xfId="5" applyFont="1" applyFill="1" applyBorder="1" applyAlignment="1">
      <alignment horizontal="right"/>
    </xf>
    <xf numFmtId="41" fontId="18" fillId="11" borderId="1" xfId="5" applyFont="1" applyFill="1" applyBorder="1" applyAlignment="1">
      <alignment horizontal="right"/>
    </xf>
    <xf numFmtId="178" fontId="18" fillId="11" borderId="1" xfId="5" applyNumberFormat="1" applyFont="1" applyFill="1" applyBorder="1" applyAlignment="1">
      <alignment horizontal="right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6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6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7" fillId="13" borderId="0" xfId="0" applyNumberFormat="1" applyFont="1" applyFill="1" applyBorder="1">
      <alignment vertical="center"/>
    </xf>
    <xf numFmtId="181" fontId="17" fillId="14" borderId="0" xfId="0" applyNumberFormat="1" applyFont="1" applyFill="1" applyBorder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1" fontId="20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2" fillId="0" borderId="0" xfId="0" applyFont="1">
      <alignment vertical="center"/>
    </xf>
    <xf numFmtId="176" fontId="22" fillId="13" borderId="0" xfId="0" applyNumberFormat="1" applyFont="1" applyFill="1" applyBorder="1">
      <alignment vertical="center"/>
    </xf>
    <xf numFmtId="181" fontId="22" fillId="14" borderId="0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181" fontId="0" fillId="7" borderId="0" xfId="0" applyNumberFormat="1" applyFill="1">
      <alignment vertical="center"/>
    </xf>
    <xf numFmtId="181" fontId="24" fillId="0" borderId="0" xfId="0" applyNumberFormat="1" applyFont="1">
      <alignment vertical="center"/>
    </xf>
    <xf numFmtId="43" fontId="0" fillId="0" borderId="0" xfId="0" applyNumberFormat="1">
      <alignment vertical="center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5"/>
  <sheetViews>
    <sheetView tabSelected="1" zoomScaleNormal="100" workbookViewId="0">
      <pane ySplit="5" topLeftCell="A154" activePane="bottomLeft" state="frozen"/>
      <selection pane="bottomLeft" activeCell="D203" sqref="D203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4" hidden="1" customWidth="1"/>
    <col min="21" max="21" width="12.25" style="180" hidden="1" customWidth="1"/>
    <col min="22" max="23" width="9" customWidth="1"/>
    <col min="25" max="25" width="12.375" bestFit="1" customWidth="1"/>
  </cols>
  <sheetData>
    <row r="1" spans="1:21" ht="26.25" customHeight="1">
      <c r="A1" s="264" t="s">
        <v>206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1"/>
      <c r="S2" s="195" t="s">
        <v>177</v>
      </c>
      <c r="U2" s="195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61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62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63"/>
    </row>
    <row r="6" spans="1:21" ht="17.25" hidden="1" thickTop="1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05"/>
      <c r="U6" s="202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8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8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8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8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8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8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8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8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8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8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8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8"/>
    </row>
    <row r="19" spans="1:21" hidden="1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88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8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8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8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8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8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8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8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8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8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8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8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8"/>
    </row>
    <row r="32" spans="1:21" hidden="1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88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8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8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8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8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8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8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8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8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8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8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8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8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8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4">
        <v>84.9</v>
      </c>
      <c r="U46" s="189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4">
        <v>84.9</v>
      </c>
      <c r="U47" s="189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4">
        <v>84.9</v>
      </c>
      <c r="U48" s="189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4">
        <v>84.9</v>
      </c>
      <c r="U49" s="189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4">
        <v>84.9</v>
      </c>
      <c r="U50" s="189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4">
        <v>84.9</v>
      </c>
      <c r="U51" s="189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4">
        <v>84.9</v>
      </c>
      <c r="U52" s="189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4">
        <v>84.9</v>
      </c>
      <c r="U53" s="189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4">
        <v>84.9</v>
      </c>
      <c r="U54" s="189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4">
        <v>84.9</v>
      </c>
      <c r="U55" s="189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4">
        <v>84.9</v>
      </c>
      <c r="U56" s="189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4">
        <v>84.9</v>
      </c>
      <c r="U57" s="189">
        <f t="shared" si="0"/>
        <v>225224.19642822491</v>
      </c>
    </row>
    <row r="58" spans="1:21" s="171" customFormat="1" hidden="1">
      <c r="A58" s="110" t="s">
        <v>85</v>
      </c>
      <c r="B58" s="186">
        <v>1279117.8064766699</v>
      </c>
      <c r="C58" s="187">
        <v>370887.19010117021</v>
      </c>
      <c r="D58" s="187">
        <v>219321.66055654519</v>
      </c>
      <c r="E58" s="187"/>
      <c r="F58" s="187">
        <v>151565.52954462502</v>
      </c>
      <c r="G58" s="187">
        <v>75699.276960817297</v>
      </c>
      <c r="H58" s="187">
        <v>75866.252583807742</v>
      </c>
      <c r="I58" s="187">
        <v>908230.61637549952</v>
      </c>
      <c r="J58" s="187">
        <v>142605.59324960742</v>
      </c>
      <c r="K58" s="187"/>
      <c r="L58" s="187">
        <v>765625.02312589216</v>
      </c>
      <c r="M58" s="187">
        <v>505784.68642786035</v>
      </c>
      <c r="N58" s="187">
        <v>259840.33669803187</v>
      </c>
      <c r="O58" s="187">
        <v>361927.25380615261</v>
      </c>
      <c r="P58" s="187"/>
      <c r="Q58" s="187">
        <v>917190.55267051735</v>
      </c>
      <c r="R58" s="187">
        <v>581483.96338867769</v>
      </c>
      <c r="S58" s="187">
        <v>335706.58928183961</v>
      </c>
      <c r="T58" s="206">
        <v>84.9</v>
      </c>
      <c r="U58" s="190">
        <f t="shared" si="0"/>
        <v>1506616.9687593284</v>
      </c>
    </row>
    <row r="59" spans="1:21" hidden="1">
      <c r="A59" s="182" t="s">
        <v>86</v>
      </c>
      <c r="B59" s="183">
        <v>66556.836799503886</v>
      </c>
      <c r="C59" s="184">
        <v>18774.017073714371</v>
      </c>
      <c r="D59" s="184">
        <v>6066.152573798513</v>
      </c>
      <c r="E59" s="185" t="s">
        <v>41</v>
      </c>
      <c r="F59" s="182">
        <v>12707.864499915859</v>
      </c>
      <c r="G59" s="182">
        <v>10308.73</v>
      </c>
      <c r="H59" s="182">
        <v>2399.1344999158596</v>
      </c>
      <c r="I59" s="182">
        <v>47782.819725789501</v>
      </c>
      <c r="J59" s="182">
        <v>2706.1234806715547</v>
      </c>
      <c r="K59" s="185" t="s">
        <v>41</v>
      </c>
      <c r="L59" s="182">
        <v>45076.69624511795</v>
      </c>
      <c r="M59" s="182">
        <v>25298.752345508976</v>
      </c>
      <c r="N59" s="182">
        <v>19777.943899608974</v>
      </c>
      <c r="O59" s="182">
        <v>8772.2760544700686</v>
      </c>
      <c r="P59" s="185" t="s">
        <v>41</v>
      </c>
      <c r="Q59" s="182">
        <v>57784.560745033807</v>
      </c>
      <c r="R59" s="182">
        <v>35607.482345508972</v>
      </c>
      <c r="S59" s="182">
        <v>22177.078399524835</v>
      </c>
      <c r="T59" s="204">
        <v>94.5</v>
      </c>
      <c r="U59" s="189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4">
        <v>94.5</v>
      </c>
      <c r="U60" s="189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4">
        <v>94.5</v>
      </c>
      <c r="U61" s="189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4">
        <v>94.5</v>
      </c>
      <c r="U62" s="189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4">
        <v>94.5</v>
      </c>
      <c r="U63" s="189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4">
        <v>94.5</v>
      </c>
      <c r="U64" s="189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4">
        <v>94.5</v>
      </c>
      <c r="U65" s="189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4">
        <v>94.5</v>
      </c>
      <c r="U66" s="189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4">
        <v>94.5</v>
      </c>
      <c r="U67" s="189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4">
        <v>94.5</v>
      </c>
      <c r="U68" s="189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4">
        <v>94.5</v>
      </c>
      <c r="U69" s="189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4">
        <v>94.5</v>
      </c>
      <c r="U70" s="189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4">
        <v>94.5</v>
      </c>
      <c r="U71" s="189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4">
        <v>96.1</v>
      </c>
      <c r="U72" s="189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4">
        <v>96.1</v>
      </c>
      <c r="U73" s="189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4">
        <v>96.1</v>
      </c>
      <c r="U74" s="189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4">
        <v>96.1</v>
      </c>
      <c r="U75" s="189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4">
        <v>96.1</v>
      </c>
      <c r="U76" s="189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4">
        <v>96.1</v>
      </c>
      <c r="U77" s="189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4">
        <v>96.1</v>
      </c>
      <c r="U78" s="189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4">
        <v>96.1</v>
      </c>
      <c r="U79" s="189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4">
        <v>96.1</v>
      </c>
      <c r="U80" s="189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4">
        <v>96.1</v>
      </c>
      <c r="U81" s="189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4">
        <v>96.1</v>
      </c>
      <c r="U82" s="189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4">
        <v>96.1</v>
      </c>
      <c r="U83" s="189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4">
        <v>96.1</v>
      </c>
      <c r="U84" s="189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4">
        <v>100</v>
      </c>
      <c r="U85" s="189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4">
        <v>100</v>
      </c>
      <c r="U86" s="189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4">
        <v>100</v>
      </c>
      <c r="U87" s="189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4">
        <v>100</v>
      </c>
      <c r="U88" s="189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4">
        <v>100</v>
      </c>
      <c r="U89" s="189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4">
        <v>100</v>
      </c>
      <c r="U90" s="189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4">
        <v>100</v>
      </c>
      <c r="U91" s="189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4">
        <v>100</v>
      </c>
      <c r="U92" s="189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4">
        <v>100</v>
      </c>
      <c r="U93" s="189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4">
        <v>100</v>
      </c>
      <c r="U94" s="189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4">
        <v>100</v>
      </c>
      <c r="U95" s="189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4">
        <v>100</v>
      </c>
      <c r="U96" s="189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4">
        <v>100</v>
      </c>
      <c r="U97" s="191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4">
        <v>106.2</v>
      </c>
      <c r="U98" s="189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4">
        <v>106.2</v>
      </c>
      <c r="U99" s="189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4">
        <v>106.2</v>
      </c>
      <c r="U100" s="189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4">
        <v>106.2</v>
      </c>
      <c r="U101" s="189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4">
        <v>106.2</v>
      </c>
      <c r="U102" s="189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4">
        <v>106.2</v>
      </c>
      <c r="U103" s="189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4">
        <v>106.2</v>
      </c>
      <c r="U104" s="189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4">
        <v>106.2</v>
      </c>
      <c r="U105" s="189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4">
        <v>106.2</v>
      </c>
      <c r="U106" s="189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4">
        <v>106.2</v>
      </c>
      <c r="U107" s="189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4">
        <v>106.2</v>
      </c>
      <c r="U108" s="189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4">
        <v>106.2</v>
      </c>
      <c r="U109" s="189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4">
        <v>106.2</v>
      </c>
      <c r="U110" s="192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4">
        <v>108.4</v>
      </c>
      <c r="U111" s="189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4">
        <v>108.4</v>
      </c>
      <c r="U112" s="189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4">
        <v>108.4</v>
      </c>
      <c r="U113" s="189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4">
        <v>108.4</v>
      </c>
      <c r="U114" s="189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4">
        <v>108.4</v>
      </c>
      <c r="U115" s="189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4">
        <v>108.4</v>
      </c>
      <c r="U116" s="189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4">
        <v>108.4</v>
      </c>
      <c r="U117" s="189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4">
        <v>108.4</v>
      </c>
      <c r="U118" s="189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4">
        <v>108.4</v>
      </c>
      <c r="U119" s="189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4">
        <v>108.4</v>
      </c>
      <c r="U120" s="189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4">
        <v>108.4</v>
      </c>
      <c r="U121" s="189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4">
        <v>108.4</v>
      </c>
      <c r="U122" s="189">
        <f t="shared" si="2"/>
        <v>99722.324723247235</v>
      </c>
    </row>
    <row r="123" spans="1:21" s="171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7">
        <v>108.4</v>
      </c>
      <c r="U123" s="193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4">
        <v>108.5</v>
      </c>
      <c r="U124" s="189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4">
        <v>108.5</v>
      </c>
      <c r="U125" s="189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4">
        <v>108.5</v>
      </c>
      <c r="U126" s="189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4">
        <v>108.5</v>
      </c>
      <c r="U127" s="189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4">
        <v>108.5</v>
      </c>
      <c r="U128" s="189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4">
        <v>108.5</v>
      </c>
      <c r="U129" s="189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4">
        <v>108.5</v>
      </c>
      <c r="U130" s="189">
        <f t="shared" si="2"/>
        <v>62130.875576036866</v>
      </c>
    </row>
    <row r="131" spans="1:25" hidden="1">
      <c r="A131" s="168" t="s">
        <v>135</v>
      </c>
      <c r="B131" s="169">
        <v>59679</v>
      </c>
      <c r="C131" s="169">
        <v>24326</v>
      </c>
      <c r="D131" s="169">
        <v>13832</v>
      </c>
      <c r="E131" s="169">
        <v>833</v>
      </c>
      <c r="F131" s="169">
        <v>10494</v>
      </c>
      <c r="G131" s="169">
        <v>1465</v>
      </c>
      <c r="H131" s="169">
        <v>9030</v>
      </c>
      <c r="I131" s="169">
        <v>35353</v>
      </c>
      <c r="J131" s="169">
        <v>4999</v>
      </c>
      <c r="K131" s="169">
        <v>3315</v>
      </c>
      <c r="L131" s="169">
        <v>30355</v>
      </c>
      <c r="M131" s="169">
        <v>13984</v>
      </c>
      <c r="N131" s="169">
        <v>16371</v>
      </c>
      <c r="O131" s="169">
        <v>18831</v>
      </c>
      <c r="P131" s="169">
        <v>4148</v>
      </c>
      <c r="Q131" s="169">
        <v>40849</v>
      </c>
      <c r="R131" s="169">
        <v>15448</v>
      </c>
      <c r="S131" s="169">
        <v>25401</v>
      </c>
      <c r="T131" s="204">
        <v>108.5</v>
      </c>
      <c r="U131" s="189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4">
        <v>108.5</v>
      </c>
      <c r="U132" s="189">
        <f t="shared" si="2"/>
        <v>66866.359447004608</v>
      </c>
    </row>
    <row r="133" spans="1:25" s="172" customFormat="1" hidden="1">
      <c r="A133" s="168" t="s">
        <v>137</v>
      </c>
      <c r="B133" s="169">
        <v>94919</v>
      </c>
      <c r="C133" s="169">
        <v>24092</v>
      </c>
      <c r="D133" s="169">
        <v>13308</v>
      </c>
      <c r="E133" s="169">
        <v>1325</v>
      </c>
      <c r="F133" s="169">
        <v>10784</v>
      </c>
      <c r="G133" s="169">
        <v>3256</v>
      </c>
      <c r="H133" s="169">
        <v>7528</v>
      </c>
      <c r="I133" s="169">
        <v>70827</v>
      </c>
      <c r="J133" s="169">
        <v>15427</v>
      </c>
      <c r="K133" s="169">
        <v>3005</v>
      </c>
      <c r="L133" s="169">
        <v>55400</v>
      </c>
      <c r="M133" s="169">
        <v>38706</v>
      </c>
      <c r="N133" s="169">
        <v>16694</v>
      </c>
      <c r="O133" s="169">
        <v>28735</v>
      </c>
      <c r="P133" s="169">
        <v>4330</v>
      </c>
      <c r="Q133" s="169">
        <v>66184</v>
      </c>
      <c r="R133" s="169">
        <v>41962</v>
      </c>
      <c r="S133" s="169">
        <v>24222</v>
      </c>
      <c r="T133" s="204">
        <v>108.5</v>
      </c>
      <c r="U133" s="189">
        <f t="shared" si="2"/>
        <v>87482.949308755764</v>
      </c>
    </row>
    <row r="134" spans="1:25" s="172" customFormat="1" hidden="1">
      <c r="A134" s="168" t="s">
        <v>138</v>
      </c>
      <c r="B134" s="169">
        <v>83469</v>
      </c>
      <c r="C134" s="169">
        <v>33258</v>
      </c>
      <c r="D134" s="169">
        <v>17905</v>
      </c>
      <c r="E134" s="169">
        <v>434</v>
      </c>
      <c r="F134" s="169">
        <v>15353</v>
      </c>
      <c r="G134" s="169">
        <v>6710</v>
      </c>
      <c r="H134" s="169">
        <v>8643</v>
      </c>
      <c r="I134" s="169">
        <v>50211</v>
      </c>
      <c r="J134" s="169">
        <v>7067</v>
      </c>
      <c r="K134" s="169">
        <v>1573</v>
      </c>
      <c r="L134" s="169">
        <v>43144</v>
      </c>
      <c r="M134" s="169">
        <v>24340</v>
      </c>
      <c r="N134" s="169">
        <v>18804</v>
      </c>
      <c r="O134" s="169">
        <v>24973</v>
      </c>
      <c r="P134" s="169">
        <v>2007</v>
      </c>
      <c r="Q134" s="169">
        <v>58496</v>
      </c>
      <c r="R134" s="169">
        <v>31050</v>
      </c>
      <c r="S134" s="169">
        <v>27446</v>
      </c>
      <c r="T134" s="204">
        <v>108.5</v>
      </c>
      <c r="U134" s="189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4">
        <v>108.5</v>
      </c>
      <c r="U135" s="189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4">
        <v>108.5</v>
      </c>
      <c r="U136" s="193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8">
        <v>110.1</v>
      </c>
      <c r="U137" s="189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8">
        <v>110.1</v>
      </c>
      <c r="U138" s="189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8">
        <v>110.1</v>
      </c>
      <c r="U139" s="189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8">
        <v>110.1</v>
      </c>
      <c r="U140" s="189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8">
        <v>110.1</v>
      </c>
      <c r="U141" s="189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8">
        <v>110.1</v>
      </c>
      <c r="U142" s="189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8">
        <v>110.1</v>
      </c>
      <c r="U143" s="189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8">
        <v>110.1</v>
      </c>
      <c r="U144" s="189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8">
        <v>110.1</v>
      </c>
      <c r="U145" s="189">
        <f t="shared" si="2"/>
        <v>87015.440508628526</v>
      </c>
    </row>
    <row r="146" spans="1:25" s="172" customFormat="1">
      <c r="A146" s="168" t="s">
        <v>150</v>
      </c>
      <c r="B146" s="169">
        <v>89165</v>
      </c>
      <c r="C146" s="169">
        <v>21910</v>
      </c>
      <c r="D146" s="169">
        <v>13426</v>
      </c>
      <c r="E146" s="169">
        <v>1523</v>
      </c>
      <c r="F146" s="169">
        <v>8484</v>
      </c>
      <c r="G146" s="169">
        <v>1666</v>
      </c>
      <c r="H146" s="169">
        <v>6818</v>
      </c>
      <c r="I146" s="169">
        <v>67256</v>
      </c>
      <c r="J146" s="169">
        <v>9599</v>
      </c>
      <c r="K146" s="169">
        <v>2528</v>
      </c>
      <c r="L146" s="169">
        <v>57656</v>
      </c>
      <c r="M146" s="169">
        <v>39118</v>
      </c>
      <c r="N146" s="169">
        <v>18538</v>
      </c>
      <c r="O146" s="169">
        <v>23025</v>
      </c>
      <c r="P146" s="169">
        <v>4051</v>
      </c>
      <c r="Q146" s="169">
        <v>66140</v>
      </c>
      <c r="R146" s="169">
        <v>40783</v>
      </c>
      <c r="S146" s="169">
        <v>25357</v>
      </c>
      <c r="T146" s="208">
        <v>110.1</v>
      </c>
      <c r="U146" s="189">
        <f t="shared" si="2"/>
        <v>80985.467756584927</v>
      </c>
    </row>
    <row r="147" spans="1:25" s="172" customFormat="1">
      <c r="A147" s="168" t="s">
        <v>151</v>
      </c>
      <c r="B147" s="169">
        <v>73466</v>
      </c>
      <c r="C147" s="169">
        <v>24881</v>
      </c>
      <c r="D147" s="169">
        <v>12556</v>
      </c>
      <c r="E147" s="169">
        <v>308</v>
      </c>
      <c r="F147" s="169">
        <v>12324</v>
      </c>
      <c r="G147" s="169">
        <v>5399</v>
      </c>
      <c r="H147" s="169">
        <v>6925</v>
      </c>
      <c r="I147" s="169">
        <v>48586</v>
      </c>
      <c r="J147" s="169">
        <v>11403</v>
      </c>
      <c r="K147" s="169">
        <v>2997</v>
      </c>
      <c r="L147" s="169">
        <v>37183</v>
      </c>
      <c r="M147" s="169">
        <v>13334</v>
      </c>
      <c r="N147" s="169">
        <v>23849</v>
      </c>
      <c r="O147" s="169">
        <v>23959</v>
      </c>
      <c r="P147" s="169">
        <v>3305</v>
      </c>
      <c r="Q147" s="169">
        <v>49507</v>
      </c>
      <c r="R147" s="169">
        <v>18733</v>
      </c>
      <c r="S147" s="169">
        <v>30775</v>
      </c>
      <c r="T147" s="208">
        <v>110.1</v>
      </c>
      <c r="U147" s="189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8">
        <v>110.1</v>
      </c>
      <c r="U148" s="189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8">
        <v>110.1</v>
      </c>
      <c r="U149" s="193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9">
        <v>110</v>
      </c>
      <c r="U150" s="189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9">
        <v>110</v>
      </c>
      <c r="U151" s="189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9">
        <v>110</v>
      </c>
      <c r="U152" s="189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9">
        <v>108.6</v>
      </c>
      <c r="U153" s="189">
        <f t="shared" si="2"/>
        <v>99912.352235723534</v>
      </c>
    </row>
    <row r="154" spans="1:25" ht="18" customHeight="1">
      <c r="A154" s="141" t="s">
        <v>159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09">
        <v>108.6</v>
      </c>
      <c r="U154" s="189">
        <f t="shared" si="2"/>
        <v>142685.08287292818</v>
      </c>
    </row>
    <row r="155" spans="1:25" s="160" customFormat="1" ht="18" customHeight="1">
      <c r="A155" s="141" t="s">
        <v>169</v>
      </c>
      <c r="B155" s="159">
        <v>158650</v>
      </c>
      <c r="C155" s="159">
        <v>55954</v>
      </c>
      <c r="D155" s="159">
        <v>46704</v>
      </c>
      <c r="E155" s="159">
        <v>680</v>
      </c>
      <c r="F155" s="159">
        <v>9251</v>
      </c>
      <c r="G155" s="159">
        <v>1590</v>
      </c>
      <c r="H155" s="159">
        <v>7661</v>
      </c>
      <c r="I155" s="159">
        <v>102696</v>
      </c>
      <c r="J155" s="159">
        <v>11783</v>
      </c>
      <c r="K155" s="159">
        <v>6058</v>
      </c>
      <c r="L155" s="159">
        <v>90912</v>
      </c>
      <c r="M155" s="159">
        <v>55019</v>
      </c>
      <c r="N155" s="159">
        <v>35893</v>
      </c>
      <c r="O155" s="159">
        <v>58487</v>
      </c>
      <c r="P155" s="159">
        <v>6738</v>
      </c>
      <c r="Q155" s="159">
        <v>100163</v>
      </c>
      <c r="R155" s="159">
        <v>56609</v>
      </c>
      <c r="S155" s="159">
        <v>43554</v>
      </c>
      <c r="T155" s="209">
        <v>108.6</v>
      </c>
      <c r="U155" s="189">
        <f t="shared" si="2"/>
        <v>146086.5561694291</v>
      </c>
    </row>
    <row r="156" spans="1:25" s="164" customFormat="1" ht="18" customHeight="1">
      <c r="A156" s="162" t="s">
        <v>172</v>
      </c>
      <c r="B156" s="163">
        <v>103387.79528973253</v>
      </c>
      <c r="C156" s="163">
        <v>25940.240000000002</v>
      </c>
      <c r="D156" s="163">
        <v>15778.12</v>
      </c>
      <c r="E156" s="163">
        <v>357.02</v>
      </c>
      <c r="F156" s="163">
        <v>10162.120000000001</v>
      </c>
      <c r="G156" s="163">
        <v>4191.2</v>
      </c>
      <c r="H156" s="163">
        <v>5970.92</v>
      </c>
      <c r="I156" s="163">
        <v>77447.55528973254</v>
      </c>
      <c r="J156" s="163">
        <v>3849.6755890755535</v>
      </c>
      <c r="K156" s="163">
        <v>2667.76</v>
      </c>
      <c r="L156" s="163">
        <v>73597.879700656995</v>
      </c>
      <c r="M156" s="163">
        <v>48000.741787599669</v>
      </c>
      <c r="N156" s="163">
        <v>25597.137913057319</v>
      </c>
      <c r="O156" s="163">
        <v>19627.795589075555</v>
      </c>
      <c r="P156" s="163">
        <v>3024.78</v>
      </c>
      <c r="Q156" s="163">
        <v>83759.999700656976</v>
      </c>
      <c r="R156" s="163">
        <v>52191.941787599673</v>
      </c>
      <c r="S156" s="163">
        <v>31568.057913057321</v>
      </c>
      <c r="T156" s="209">
        <v>111.2</v>
      </c>
      <c r="U156" s="189">
        <f t="shared" si="2"/>
        <v>92974.63605191774</v>
      </c>
    </row>
    <row r="157" spans="1:25" s="161" customFormat="1" ht="18" customHeight="1">
      <c r="A157" s="162" t="s">
        <v>173</v>
      </c>
      <c r="B157" s="170">
        <v>97783</v>
      </c>
      <c r="C157" s="170">
        <v>25315</v>
      </c>
      <c r="D157" s="170">
        <v>9505</v>
      </c>
      <c r="E157" s="170">
        <v>205</v>
      </c>
      <c r="F157" s="170">
        <v>15810</v>
      </c>
      <c r="G157" s="170">
        <v>11022</v>
      </c>
      <c r="H157" s="170">
        <v>4787</v>
      </c>
      <c r="I157" s="170">
        <v>72468</v>
      </c>
      <c r="J157" s="170">
        <v>6665</v>
      </c>
      <c r="K157" s="170">
        <v>1837</v>
      </c>
      <c r="L157" s="170">
        <v>65803</v>
      </c>
      <c r="M157" s="170">
        <v>43878</v>
      </c>
      <c r="N157" s="170">
        <v>21926</v>
      </c>
      <c r="O157" s="170">
        <v>16170</v>
      </c>
      <c r="P157" s="170">
        <v>2043</v>
      </c>
      <c r="Q157" s="170">
        <v>81613</v>
      </c>
      <c r="R157" s="170">
        <v>54900</v>
      </c>
      <c r="S157" s="170">
        <v>26713</v>
      </c>
      <c r="T157" s="209">
        <v>111.2</v>
      </c>
      <c r="U157" s="189">
        <f t="shared" si="2"/>
        <v>87934.352517985608</v>
      </c>
    </row>
    <row r="158" spans="1:25" s="161" customFormat="1" ht="18" customHeight="1">
      <c r="A158" s="162" t="s">
        <v>174</v>
      </c>
      <c r="B158" s="173">
        <v>204073.735782295</v>
      </c>
      <c r="C158" s="173">
        <v>19194.32</v>
      </c>
      <c r="D158" s="173">
        <v>13913.42</v>
      </c>
      <c r="E158" s="173">
        <v>605.86</v>
      </c>
      <c r="F158" s="173">
        <v>5280.9</v>
      </c>
      <c r="G158" s="173">
        <v>817.5</v>
      </c>
      <c r="H158" s="173">
        <v>4463.3999999999996</v>
      </c>
      <c r="I158" s="173">
        <v>184879.41578229493</v>
      </c>
      <c r="J158" s="173">
        <v>47522.600996772424</v>
      </c>
      <c r="K158" s="173">
        <v>38676.213526305888</v>
      </c>
      <c r="L158" s="173">
        <v>137356.81478552253</v>
      </c>
      <c r="M158" s="173">
        <v>84651.826343210822</v>
      </c>
      <c r="N158" s="173">
        <v>52704.988442311704</v>
      </c>
      <c r="O158" s="173">
        <v>61436.020996772422</v>
      </c>
      <c r="P158" s="173">
        <v>39282.073526305889</v>
      </c>
      <c r="Q158" s="173">
        <v>142637.71478552252</v>
      </c>
      <c r="R158" s="173">
        <v>85469.326343210822</v>
      </c>
      <c r="S158" s="173">
        <v>57168.388442311705</v>
      </c>
      <c r="T158" s="209">
        <v>111.2</v>
      </c>
      <c r="U158" s="189">
        <f t="shared" si="2"/>
        <v>183519.54656681206</v>
      </c>
    </row>
    <row r="159" spans="1:25" s="164" customFormat="1" ht="18" customHeight="1">
      <c r="A159" s="162" t="s">
        <v>175</v>
      </c>
      <c r="B159" s="173">
        <v>119967</v>
      </c>
      <c r="C159" s="173">
        <v>27953</v>
      </c>
      <c r="D159" s="173">
        <v>18362</v>
      </c>
      <c r="E159" s="173">
        <v>3467</v>
      </c>
      <c r="F159" s="173">
        <v>9592</v>
      </c>
      <c r="G159" s="173">
        <v>2260</v>
      </c>
      <c r="H159" s="173">
        <v>7332</v>
      </c>
      <c r="I159" s="173">
        <v>92014</v>
      </c>
      <c r="J159" s="173">
        <v>6292</v>
      </c>
      <c r="K159" s="173">
        <v>1451</v>
      </c>
      <c r="L159" s="173">
        <v>85722</v>
      </c>
      <c r="M159" s="173">
        <v>63063</v>
      </c>
      <c r="N159" s="173">
        <v>22659</v>
      </c>
      <c r="O159" s="173">
        <v>24653</v>
      </c>
      <c r="P159" s="173">
        <v>4919</v>
      </c>
      <c r="Q159" s="173">
        <v>95314</v>
      </c>
      <c r="R159" s="173">
        <v>65323</v>
      </c>
      <c r="S159" s="173">
        <v>29990</v>
      </c>
      <c r="T159" s="209"/>
      <c r="U159" s="189" t="e">
        <f t="shared" si="2"/>
        <v>#DIV/0!</v>
      </c>
    </row>
    <row r="160" spans="1:25" s="164" customFormat="1" ht="18" customHeight="1">
      <c r="A160" s="199" t="s">
        <v>176</v>
      </c>
      <c r="B160" s="200">
        <v>152871.87538101626</v>
      </c>
      <c r="C160" s="200">
        <v>44040.480000000003</v>
      </c>
      <c r="D160" s="200">
        <v>30603.279999999999</v>
      </c>
      <c r="E160" s="200">
        <v>971.49</v>
      </c>
      <c r="F160" s="200">
        <v>13437.2</v>
      </c>
      <c r="G160" s="200">
        <v>6851</v>
      </c>
      <c r="H160" s="200">
        <v>6586</v>
      </c>
      <c r="I160" s="200">
        <v>108831.39538101625</v>
      </c>
      <c r="J160" s="200">
        <v>14022.121081180474</v>
      </c>
      <c r="K160" s="200">
        <v>2742.28</v>
      </c>
      <c r="L160" s="200">
        <v>94809.274299835772</v>
      </c>
      <c r="M160" s="200">
        <v>61476.546817519302</v>
      </c>
      <c r="N160" s="200">
        <v>33332.727482316477</v>
      </c>
      <c r="O160" s="200">
        <v>44625.401081180476</v>
      </c>
      <c r="P160" s="200">
        <v>3713.77</v>
      </c>
      <c r="Q160" s="200">
        <v>108246.47429983577</v>
      </c>
      <c r="R160" s="200">
        <v>68328</v>
      </c>
      <c r="S160" s="200">
        <v>39919</v>
      </c>
      <c r="T160" s="209"/>
      <c r="U160" s="201" t="e">
        <f t="shared" si="2"/>
        <v>#DIV/0!</v>
      </c>
      <c r="Y160" s="198"/>
    </row>
    <row r="161" spans="1:25" s="161" customFormat="1" ht="18" customHeight="1">
      <c r="A161" s="141" t="s">
        <v>178</v>
      </c>
      <c r="B161" s="216">
        <v>162655.79666666666</v>
      </c>
      <c r="C161" s="217">
        <v>70415.899999999994</v>
      </c>
      <c r="D161" s="217">
        <v>40728.94</v>
      </c>
      <c r="E161" s="217">
        <v>1824.28</v>
      </c>
      <c r="F161" s="217">
        <v>29686.959999999999</v>
      </c>
      <c r="G161" s="217">
        <v>13831.09</v>
      </c>
      <c r="H161" s="217">
        <v>15855.87</v>
      </c>
      <c r="I161" s="217">
        <v>92239.896666666667</v>
      </c>
      <c r="J161" s="217">
        <v>27609.826666666664</v>
      </c>
      <c r="K161" s="217">
        <v>225.79</v>
      </c>
      <c r="L161" s="217">
        <v>64630.07</v>
      </c>
      <c r="M161" s="217">
        <v>30106.016666666666</v>
      </c>
      <c r="N161" s="217">
        <v>34524.053333333337</v>
      </c>
      <c r="O161" s="216">
        <v>68338.766666666663</v>
      </c>
      <c r="P161" s="216">
        <v>2050.0700000000002</v>
      </c>
      <c r="Q161" s="216">
        <v>94317.03</v>
      </c>
      <c r="R161" s="216">
        <v>43937.106666666667</v>
      </c>
      <c r="S161" s="216">
        <v>50379.92333333334</v>
      </c>
      <c r="T161" s="209"/>
      <c r="U161" s="218" t="e">
        <f>B161/T161*100</f>
        <v>#DIV/0!</v>
      </c>
      <c r="Y161" s="176"/>
    </row>
    <row r="162" spans="1:25" s="220" customFormat="1" ht="18" customHeight="1">
      <c r="A162" s="119" t="s">
        <v>182</v>
      </c>
      <c r="B162" s="219">
        <f>SUM(B150:B161)</f>
        <v>1579836.0176477062</v>
      </c>
      <c r="C162" s="219">
        <f t="shared" ref="C162:S162" si="7">SUM(C150:C161)</f>
        <v>447328.93999999994</v>
      </c>
      <c r="D162" s="219">
        <f t="shared" si="7"/>
        <v>306618.76</v>
      </c>
      <c r="E162" s="219">
        <f t="shared" si="7"/>
        <v>13759.650000000001</v>
      </c>
      <c r="F162" s="219">
        <f t="shared" si="7"/>
        <v>140711.18</v>
      </c>
      <c r="G162" s="219">
        <f t="shared" si="7"/>
        <v>51613.789999999994</v>
      </c>
      <c r="H162" s="219">
        <f t="shared" si="7"/>
        <v>89095.19</v>
      </c>
      <c r="I162" s="219">
        <f t="shared" si="7"/>
        <v>1132507.2631197104</v>
      </c>
      <c r="J162" s="219">
        <f t="shared" si="7"/>
        <v>148285.22433369514</v>
      </c>
      <c r="K162" s="219">
        <f t="shared" si="7"/>
        <v>69984.04352630589</v>
      </c>
      <c r="L162" s="219">
        <f t="shared" si="7"/>
        <v>984221.03878601524</v>
      </c>
      <c r="M162" s="219">
        <f t="shared" si="7"/>
        <v>625215.13161499659</v>
      </c>
      <c r="N162" s="219">
        <f t="shared" si="7"/>
        <v>359006.90717101883</v>
      </c>
      <c r="O162" s="219">
        <f t="shared" si="7"/>
        <v>454903.98433369515</v>
      </c>
      <c r="P162" s="219">
        <f t="shared" si="7"/>
        <v>83744.693526305899</v>
      </c>
      <c r="Q162" s="219">
        <f t="shared" si="7"/>
        <v>1124931.2187860152</v>
      </c>
      <c r="R162" s="219">
        <f t="shared" si="7"/>
        <v>676829.37479747715</v>
      </c>
      <c r="S162" s="219">
        <f t="shared" si="7"/>
        <v>448103.3696887024</v>
      </c>
      <c r="T162" s="209">
        <v>109.93300000000001</v>
      </c>
      <c r="U162" s="218">
        <f>B162/T162*100</f>
        <v>1437089.8798792956</v>
      </c>
      <c r="Y162" s="221"/>
    </row>
    <row r="163" spans="1:25" s="164" customFormat="1" ht="18" customHeight="1">
      <c r="A163" s="162" t="s">
        <v>184</v>
      </c>
      <c r="B163" s="173">
        <v>78814.60647506715</v>
      </c>
      <c r="C163" s="225">
        <v>29437.54</v>
      </c>
      <c r="D163" s="225">
        <v>19304.73</v>
      </c>
      <c r="E163" s="225">
        <v>3106.93</v>
      </c>
      <c r="F163" s="225">
        <v>10132.81</v>
      </c>
      <c r="G163" s="225">
        <v>4609.59</v>
      </c>
      <c r="H163" s="225">
        <v>5523.22</v>
      </c>
      <c r="I163" s="225">
        <v>49377.066475067157</v>
      </c>
      <c r="J163" s="225">
        <v>4781.047842709002</v>
      </c>
      <c r="K163" s="225">
        <v>1748</v>
      </c>
      <c r="L163" s="225">
        <v>44596.018632358144</v>
      </c>
      <c r="M163" s="225">
        <v>24639.523583227863</v>
      </c>
      <c r="N163" s="225">
        <v>19956.495049130288</v>
      </c>
      <c r="O163" s="173">
        <v>24085.777842709002</v>
      </c>
      <c r="P163" s="173">
        <v>4854.93</v>
      </c>
      <c r="Q163" s="173">
        <v>54728.828632358141</v>
      </c>
      <c r="R163" s="173">
        <v>29249.113583227863</v>
      </c>
      <c r="S163" s="173">
        <v>25479.715049130289</v>
      </c>
      <c r="T163" s="226"/>
      <c r="U163" s="227"/>
      <c r="Y163" s="198"/>
    </row>
    <row r="164" spans="1:25" s="164" customFormat="1" ht="18" customHeight="1">
      <c r="A164" s="162" t="s">
        <v>186</v>
      </c>
      <c r="B164" s="173">
        <v>110447.21469007744</v>
      </c>
      <c r="C164" s="225">
        <v>30454.22</v>
      </c>
      <c r="D164" s="225">
        <v>15153.86</v>
      </c>
      <c r="E164" s="225">
        <v>269.04000000000002</v>
      </c>
      <c r="F164" s="225">
        <v>15300.36</v>
      </c>
      <c r="G164" s="225">
        <v>8684.23</v>
      </c>
      <c r="H164" s="225">
        <v>6616.13</v>
      </c>
      <c r="I164" s="225">
        <v>79992.994690077438</v>
      </c>
      <c r="J164" s="225">
        <v>7497.6628790194964</v>
      </c>
      <c r="K164" s="225">
        <v>6507.03</v>
      </c>
      <c r="L164" s="225">
        <v>72495.331811057942</v>
      </c>
      <c r="M164" s="225">
        <v>39013.060793636883</v>
      </c>
      <c r="N164" s="225">
        <v>33482.271017421066</v>
      </c>
      <c r="O164" s="229">
        <v>22651.522879019496</v>
      </c>
      <c r="P164" s="229">
        <v>6776.07</v>
      </c>
      <c r="Q164" s="229">
        <v>87795.691811057943</v>
      </c>
      <c r="R164" s="229">
        <v>47697.290793636879</v>
      </c>
      <c r="S164" s="229">
        <v>40098.401017421063</v>
      </c>
      <c r="T164" s="230"/>
      <c r="U164" s="227"/>
      <c r="Y164" s="198"/>
    </row>
    <row r="165" spans="1:25" s="161" customFormat="1" ht="18" customHeight="1">
      <c r="A165" s="162" t="s">
        <v>187</v>
      </c>
      <c r="B165" s="173">
        <v>132017.32222372183</v>
      </c>
      <c r="C165" s="173">
        <v>38756.1</v>
      </c>
      <c r="D165" s="173">
        <v>21588.17</v>
      </c>
      <c r="E165" s="173">
        <v>1043.79</v>
      </c>
      <c r="F165" s="173">
        <v>17167.93</v>
      </c>
      <c r="G165" s="173">
        <v>10141.959999999999</v>
      </c>
      <c r="H165" s="173">
        <v>7025.97</v>
      </c>
      <c r="I165" s="173">
        <v>93261.222223721838</v>
      </c>
      <c r="J165" s="173">
        <v>14298.15565411229</v>
      </c>
      <c r="K165" s="173">
        <v>6737.48</v>
      </c>
      <c r="L165" s="173">
        <v>78963.066569609553</v>
      </c>
      <c r="M165" s="173">
        <v>47198.682455490554</v>
      </c>
      <c r="N165" s="173">
        <v>31764.384114119002</v>
      </c>
      <c r="O165" s="229">
        <v>35886.32565411229</v>
      </c>
      <c r="P165" s="229">
        <v>7781.27</v>
      </c>
      <c r="Q165" s="229">
        <v>96130.996569609546</v>
      </c>
      <c r="R165" s="229">
        <v>57340.642455490561</v>
      </c>
      <c r="S165" s="229">
        <v>38790.354114119</v>
      </c>
      <c r="T165" s="228"/>
      <c r="U165" s="194"/>
      <c r="Y165" s="176"/>
    </row>
    <row r="166" spans="1:25" s="161" customFormat="1" ht="18" customHeight="1">
      <c r="A166" s="162" t="s">
        <v>188</v>
      </c>
      <c r="B166" s="236">
        <v>120303.25663763564</v>
      </c>
      <c r="C166" s="237">
        <v>20870.69311692</v>
      </c>
      <c r="D166" s="238">
        <v>15759.23569892</v>
      </c>
      <c r="E166" s="237">
        <v>1467.17</v>
      </c>
      <c r="F166" s="237">
        <v>5111.457418</v>
      </c>
      <c r="G166" s="237">
        <v>1800.81</v>
      </c>
      <c r="H166" s="237">
        <v>3310.647418</v>
      </c>
      <c r="I166" s="237">
        <v>99432.563520715645</v>
      </c>
      <c r="J166" s="237">
        <v>7165.0688986645964</v>
      </c>
      <c r="K166" s="237">
        <v>569.90951551680644</v>
      </c>
      <c r="L166" s="237">
        <v>92267.494622051046</v>
      </c>
      <c r="M166" s="237">
        <v>62016.068573918405</v>
      </c>
      <c r="N166" s="237">
        <v>30251.426048132646</v>
      </c>
      <c r="O166" s="239">
        <v>22924.304597584596</v>
      </c>
      <c r="P166" s="239">
        <v>2037.0795155168066</v>
      </c>
      <c r="Q166" s="239">
        <v>97378.952040051052</v>
      </c>
      <c r="R166" s="239">
        <v>63816.87857391841</v>
      </c>
      <c r="S166" s="239">
        <v>33562.07346613265</v>
      </c>
      <c r="T166" s="228"/>
      <c r="U166" s="194"/>
      <c r="Y166" s="176"/>
    </row>
    <row r="167" spans="1:25" s="164" customFormat="1" ht="18" customHeight="1">
      <c r="A167" s="162" t="s">
        <v>189</v>
      </c>
      <c r="B167" s="236">
        <v>109717.3168216382</v>
      </c>
      <c r="C167" s="237">
        <v>30351.01</v>
      </c>
      <c r="D167" s="238">
        <v>19066.310000000001</v>
      </c>
      <c r="E167" s="237">
        <v>603</v>
      </c>
      <c r="F167" s="237">
        <v>11284.7</v>
      </c>
      <c r="G167" s="237">
        <v>2436.46</v>
      </c>
      <c r="H167" s="237">
        <v>8848.24</v>
      </c>
      <c r="I167" s="237">
        <v>79366.306821638209</v>
      </c>
      <c r="J167" s="237">
        <v>5262.6004868198779</v>
      </c>
      <c r="K167" s="237">
        <v>2195.86</v>
      </c>
      <c r="L167" s="237">
        <v>74103.706334818329</v>
      </c>
      <c r="M167" s="237">
        <v>48265.997098407744</v>
      </c>
      <c r="N167" s="237">
        <v>25837.709236410592</v>
      </c>
      <c r="O167" s="239">
        <v>24328.910486819877</v>
      </c>
      <c r="P167" s="239">
        <v>2798.86</v>
      </c>
      <c r="Q167" s="239">
        <v>85388.406334818341</v>
      </c>
      <c r="R167" s="239">
        <v>50702.457098407744</v>
      </c>
      <c r="S167" s="239">
        <v>34685.949236410583</v>
      </c>
      <c r="T167" s="230"/>
      <c r="U167" s="227"/>
      <c r="Y167" s="198"/>
    </row>
    <row r="168" spans="1:25" s="164" customFormat="1" ht="18" customHeight="1">
      <c r="A168" s="162" t="s">
        <v>190</v>
      </c>
      <c r="B168" s="236">
        <v>139117.74935301309</v>
      </c>
      <c r="C168" s="237">
        <v>37212.53</v>
      </c>
      <c r="D168" s="238">
        <v>22850.61</v>
      </c>
      <c r="E168" s="237">
        <v>439.24</v>
      </c>
      <c r="F168" s="237">
        <v>14361.92</v>
      </c>
      <c r="G168" s="237">
        <v>3602.83</v>
      </c>
      <c r="H168" s="237">
        <v>10759.09</v>
      </c>
      <c r="I168" s="237">
        <v>101905.21935301309</v>
      </c>
      <c r="J168" s="237">
        <v>9941.6281920838192</v>
      </c>
      <c r="K168" s="237">
        <v>3375.37</v>
      </c>
      <c r="L168" s="237">
        <v>91963.591160929282</v>
      </c>
      <c r="M168" s="237">
        <v>58093.197029596668</v>
      </c>
      <c r="N168" s="237">
        <v>33870.394131332607</v>
      </c>
      <c r="O168" s="239">
        <v>32792.238192083816</v>
      </c>
      <c r="P168" s="239">
        <v>3814.61</v>
      </c>
      <c r="Q168" s="239">
        <v>106325.51116092928</v>
      </c>
      <c r="R168" s="239">
        <v>61696.027029596669</v>
      </c>
      <c r="S168" s="239">
        <v>44629.484131332611</v>
      </c>
      <c r="T168" s="230"/>
      <c r="U168" s="227"/>
      <c r="Y168" s="198"/>
    </row>
    <row r="169" spans="1:25" s="161" customFormat="1" ht="18" customHeight="1">
      <c r="A169" s="162" t="s">
        <v>202</v>
      </c>
      <c r="B169" s="236">
        <v>147473.12541402047</v>
      </c>
      <c r="C169" s="237">
        <v>45637.43</v>
      </c>
      <c r="D169" s="238">
        <v>24798.59</v>
      </c>
      <c r="E169" s="237">
        <v>4077.6</v>
      </c>
      <c r="F169" s="237">
        <v>20838.84</v>
      </c>
      <c r="G169" s="237">
        <v>10507.12</v>
      </c>
      <c r="H169" s="237">
        <v>10331.719999999999</v>
      </c>
      <c r="I169" s="237">
        <v>101835.69541402046</v>
      </c>
      <c r="J169" s="237">
        <v>9246.6027586500495</v>
      </c>
      <c r="K169" s="237">
        <v>1627.2963718911155</v>
      </c>
      <c r="L169" s="237">
        <v>92589.092655370405</v>
      </c>
      <c r="M169" s="237">
        <v>57396.053575016471</v>
      </c>
      <c r="N169" s="237">
        <v>35193.039080353941</v>
      </c>
      <c r="O169" s="239">
        <v>34045.192758650046</v>
      </c>
      <c r="P169" s="239">
        <v>5704.8963718911155</v>
      </c>
      <c r="Q169" s="239">
        <v>113427.9326553704</v>
      </c>
      <c r="R169" s="239">
        <v>67903.173575016466</v>
      </c>
      <c r="S169" s="239">
        <v>45524.759080353935</v>
      </c>
      <c r="T169" s="228"/>
      <c r="U169" s="194"/>
      <c r="Y169" s="176"/>
    </row>
    <row r="170" spans="1:25" s="161" customFormat="1" ht="18" customHeight="1">
      <c r="A170" s="162" t="s">
        <v>205</v>
      </c>
      <c r="B170" s="236">
        <v>153809.39476147969</v>
      </c>
      <c r="C170" s="237">
        <v>48283.37</v>
      </c>
      <c r="D170" s="238">
        <v>21054.27</v>
      </c>
      <c r="E170" s="237">
        <v>317.63</v>
      </c>
      <c r="F170" s="237">
        <v>27229.1</v>
      </c>
      <c r="G170" s="237">
        <v>13900.56</v>
      </c>
      <c r="H170" s="237">
        <v>13328.54</v>
      </c>
      <c r="I170" s="237">
        <v>105526.0247614797</v>
      </c>
      <c r="J170" s="237">
        <v>19227.33181339757</v>
      </c>
      <c r="K170" s="237">
        <v>6375.76</v>
      </c>
      <c r="L170" s="237">
        <v>86298.692948082127</v>
      </c>
      <c r="M170" s="237">
        <v>57097.830399849525</v>
      </c>
      <c r="N170" s="237">
        <v>29200.862548232599</v>
      </c>
      <c r="O170" s="239">
        <v>40281.601813397574</v>
      </c>
      <c r="P170" s="239">
        <v>6693.39</v>
      </c>
      <c r="Q170" s="239">
        <v>113527.79294808213</v>
      </c>
      <c r="R170" s="239">
        <v>70998.390399849523</v>
      </c>
      <c r="S170" s="239">
        <v>42529.402548232603</v>
      </c>
      <c r="T170" s="228"/>
      <c r="U170" s="194"/>
      <c r="Y170" s="176"/>
    </row>
    <row r="171" spans="1:25" s="161" customFormat="1" ht="18" customHeight="1">
      <c r="A171" s="257" t="s">
        <v>207</v>
      </c>
      <c r="B171" s="231">
        <v>132506.74182587379</v>
      </c>
      <c r="C171" s="232">
        <v>30405.59</v>
      </c>
      <c r="D171" s="233">
        <v>16204.34</v>
      </c>
      <c r="E171" s="232">
        <v>58.26</v>
      </c>
      <c r="F171" s="232">
        <v>14201.25</v>
      </c>
      <c r="G171" s="232">
        <v>2898.57</v>
      </c>
      <c r="H171" s="232">
        <v>11302.68</v>
      </c>
      <c r="I171" s="232">
        <v>102101.15182587378</v>
      </c>
      <c r="J171" s="232">
        <v>9434.5732353187577</v>
      </c>
      <c r="K171" s="232">
        <v>0</v>
      </c>
      <c r="L171" s="232">
        <v>92666.578590555029</v>
      </c>
      <c r="M171" s="232">
        <v>71603.624879877068</v>
      </c>
      <c r="N171" s="232">
        <v>21062.95371067795</v>
      </c>
      <c r="O171" s="234">
        <v>25638.91323531876</v>
      </c>
      <c r="P171" s="234">
        <v>58.26</v>
      </c>
      <c r="Q171" s="234">
        <v>106867.82859055503</v>
      </c>
      <c r="R171" s="234">
        <v>74502.194879877075</v>
      </c>
      <c r="S171" s="234">
        <v>32365.63371067795</v>
      </c>
      <c r="T171" s="228"/>
      <c r="U171" s="194"/>
      <c r="Y171" s="176"/>
    </row>
    <row r="172" spans="1:25" ht="18" customHeight="1">
      <c r="A172" s="165" t="s">
        <v>155</v>
      </c>
      <c r="B172" s="166">
        <f>(B171-B170)/B170*100</f>
        <v>-13.850033652782423</v>
      </c>
      <c r="C172" s="166">
        <f t="shared" ref="C172:S172" si="8">(C171-C170)/C170*100</f>
        <v>-37.026785827087053</v>
      </c>
      <c r="D172" s="166">
        <f t="shared" si="8"/>
        <v>-23.035374771958374</v>
      </c>
      <c r="E172" s="166">
        <f t="shared" si="8"/>
        <v>-81.657903850391961</v>
      </c>
      <c r="F172" s="166">
        <f t="shared" si="8"/>
        <v>-47.845319896728128</v>
      </c>
      <c r="G172" s="166">
        <f t="shared" si="8"/>
        <v>-79.147818505153751</v>
      </c>
      <c r="H172" s="166">
        <f t="shared" si="8"/>
        <v>-15.199414189401091</v>
      </c>
      <c r="I172" s="166">
        <f t="shared" si="8"/>
        <v>-3.2455244508140564</v>
      </c>
      <c r="J172" s="166">
        <f t="shared" si="8"/>
        <v>-50.931448383572572</v>
      </c>
      <c r="K172" s="166">
        <f t="shared" si="8"/>
        <v>-100</v>
      </c>
      <c r="L172" s="166">
        <f t="shared" si="8"/>
        <v>7.3788900213168516</v>
      </c>
      <c r="M172" s="166">
        <f t="shared" si="8"/>
        <v>25.405158792278336</v>
      </c>
      <c r="N172" s="166">
        <f t="shared" si="8"/>
        <v>-27.868727590196478</v>
      </c>
      <c r="O172" s="166">
        <f t="shared" si="8"/>
        <v>-36.350810094172289</v>
      </c>
      <c r="P172" s="166">
        <f t="shared" si="8"/>
        <v>-99.129589042323843</v>
      </c>
      <c r="Q172" s="166">
        <f t="shared" si="8"/>
        <v>-5.866373497257011</v>
      </c>
      <c r="R172" s="166">
        <f t="shared" si="8"/>
        <v>4.9350477669913193</v>
      </c>
      <c r="S172" s="166">
        <f t="shared" si="8"/>
        <v>-23.898216830175127</v>
      </c>
      <c r="T172" s="166" t="e">
        <f t="shared" ref="T172:U172" si="9">(T163-T161)/T161*100</f>
        <v>#DIV/0!</v>
      </c>
      <c r="U172" s="166" t="e">
        <f t="shared" si="9"/>
        <v>#DIV/0!</v>
      </c>
    </row>
    <row r="173" spans="1:25" s="175" customFormat="1" ht="18" customHeight="1">
      <c r="A173" s="174" t="s">
        <v>156</v>
      </c>
      <c r="B173" s="222">
        <f>(B171-B158)/B158*100</f>
        <v>-35.069184029035746</v>
      </c>
      <c r="C173" s="222">
        <f t="shared" ref="C173:S173" si="10">(C171-C158)/C158*100</f>
        <v>58.409310671073534</v>
      </c>
      <c r="D173" s="222">
        <f t="shared" si="10"/>
        <v>16.465541901272296</v>
      </c>
      <c r="E173" s="222">
        <f t="shared" si="10"/>
        <v>-90.383917076552351</v>
      </c>
      <c r="F173" s="222">
        <f t="shared" si="10"/>
        <v>168.91723001761065</v>
      </c>
      <c r="G173" s="222">
        <f t="shared" si="10"/>
        <v>254.56513761467892</v>
      </c>
      <c r="H173" s="222">
        <f t="shared" si="10"/>
        <v>153.23027288614065</v>
      </c>
      <c r="I173" s="222">
        <f t="shared" si="10"/>
        <v>-44.774191656845588</v>
      </c>
      <c r="J173" s="222">
        <f t="shared" si="10"/>
        <v>-80.147186733403913</v>
      </c>
      <c r="K173" s="222">
        <f t="shared" si="10"/>
        <v>-100</v>
      </c>
      <c r="L173" s="222">
        <f t="shared" si="10"/>
        <v>-32.535871092198526</v>
      </c>
      <c r="M173" s="222">
        <f t="shared" si="10"/>
        <v>-15.41396332127716</v>
      </c>
      <c r="N173" s="222">
        <f t="shared" si="10"/>
        <v>-60.03612877416257</v>
      </c>
      <c r="O173" s="222">
        <f t="shared" si="10"/>
        <v>-58.267295278342132</v>
      </c>
      <c r="P173" s="222">
        <f t="shared" si="10"/>
        <v>-99.851688073540757</v>
      </c>
      <c r="Q173" s="222">
        <f t="shared" si="10"/>
        <v>-25.077439195343914</v>
      </c>
      <c r="R173" s="222">
        <f t="shared" si="10"/>
        <v>-12.83165778011881</v>
      </c>
      <c r="S173" s="222">
        <f t="shared" si="10"/>
        <v>-43.385436265467014</v>
      </c>
      <c r="T173" s="222">
        <f t="shared" ref="T173:U173" si="11">(T163-T150)/T150*100</f>
        <v>-100</v>
      </c>
      <c r="U173" s="222">
        <f t="shared" si="11"/>
        <v>-100</v>
      </c>
    </row>
    <row r="174" spans="1:25" ht="18" customHeight="1">
      <c r="A174" s="167" t="s">
        <v>185</v>
      </c>
      <c r="B174" s="166">
        <f>(B171-B145)/B145*100</f>
        <v>38.310239474211713</v>
      </c>
      <c r="C174" s="166">
        <f t="shared" ref="C174:S174" si="12">(C171-C145)/C145*100</f>
        <v>10.549701861547412</v>
      </c>
      <c r="D174" s="166">
        <f t="shared" si="12"/>
        <v>-16.930640282975343</v>
      </c>
      <c r="E174" s="166">
        <f t="shared" si="12"/>
        <v>-27.175000000000004</v>
      </c>
      <c r="F174" s="166">
        <f t="shared" si="12"/>
        <v>77.560015003750934</v>
      </c>
      <c r="G174" s="166">
        <f t="shared" si="12"/>
        <v>82.300000000000011</v>
      </c>
      <c r="H174" s="166">
        <f t="shared" si="12"/>
        <v>76.383895131086149</v>
      </c>
      <c r="I174" s="166">
        <f t="shared" si="12"/>
        <v>49.489241326315927</v>
      </c>
      <c r="J174" s="166">
        <f t="shared" si="12"/>
        <v>88.352430331777953</v>
      </c>
      <c r="K174" s="166">
        <f t="shared" si="12"/>
        <v>-100</v>
      </c>
      <c r="L174" s="166">
        <f t="shared" si="12"/>
        <v>46.413516282812765</v>
      </c>
      <c r="M174" s="166">
        <f t="shared" si="12"/>
        <v>80.252806564991104</v>
      </c>
      <c r="N174" s="166">
        <f t="shared" si="12"/>
        <v>-10.625222935978487</v>
      </c>
      <c r="O174" s="166">
        <f t="shared" si="12"/>
        <v>4.580328093158589</v>
      </c>
      <c r="P174" s="166">
        <f t="shared" si="12"/>
        <v>-95.668401486988856</v>
      </c>
      <c r="Q174" s="166">
        <f t="shared" si="12"/>
        <v>49.909982873071243</v>
      </c>
      <c r="R174" s="166">
        <f t="shared" si="12"/>
        <v>80.331594326080932</v>
      </c>
      <c r="S174" s="166">
        <f t="shared" si="12"/>
        <v>7.9754252232792338</v>
      </c>
      <c r="T174" s="166">
        <f t="shared" ref="T174:U174" si="13">(T163-T137)/T137*100</f>
        <v>-100</v>
      </c>
      <c r="U174" s="166">
        <f t="shared" si="13"/>
        <v>-100</v>
      </c>
    </row>
    <row r="175" spans="1:25" s="223" customFormat="1" ht="18" customHeight="1">
      <c r="T175" s="258"/>
      <c r="U175" s="259"/>
    </row>
    <row r="176" spans="1:25" s="251" customFormat="1" ht="17.25">
      <c r="A176" s="246"/>
      <c r="B176" s="247" t="s">
        <v>166</v>
      </c>
      <c r="C176" s="247" t="s">
        <v>160</v>
      </c>
      <c r="D176" s="246" t="s">
        <v>162</v>
      </c>
      <c r="E176" s="246"/>
      <c r="F176" s="246" t="s">
        <v>163</v>
      </c>
      <c r="G176" s="246"/>
      <c r="H176" s="246"/>
      <c r="I176" s="247" t="s">
        <v>161</v>
      </c>
      <c r="J176" s="246" t="s">
        <v>164</v>
      </c>
      <c r="K176" s="246"/>
      <c r="L176" s="246" t="s">
        <v>165</v>
      </c>
      <c r="M176" s="246" t="s">
        <v>167</v>
      </c>
      <c r="N176" s="248" t="s">
        <v>168</v>
      </c>
      <c r="O176" s="248"/>
      <c r="P176" s="248"/>
      <c r="Q176" s="248"/>
      <c r="R176" s="246"/>
      <c r="S176" s="246"/>
      <c r="T176" s="249"/>
      <c r="U176" s="250"/>
    </row>
    <row r="177" spans="1:21" ht="17.25">
      <c r="A177" s="157" t="s">
        <v>208</v>
      </c>
      <c r="B177" s="158">
        <f>SUM(B163:B171)</f>
        <v>1124206.7282025274</v>
      </c>
      <c r="C177" s="158">
        <f t="shared" ref="C177:S177" si="14">SUM(C163:C171)</f>
        <v>311408.48311692005</v>
      </c>
      <c r="D177" s="158">
        <f t="shared" si="14"/>
        <v>175780.11569891998</v>
      </c>
      <c r="E177" s="158">
        <f t="shared" si="14"/>
        <v>11382.66</v>
      </c>
      <c r="F177" s="158">
        <f t="shared" si="14"/>
        <v>135628.36741799998</v>
      </c>
      <c r="G177" s="158">
        <f t="shared" si="14"/>
        <v>58582.13</v>
      </c>
      <c r="H177" s="158">
        <f t="shared" si="14"/>
        <v>77046.237418000004</v>
      </c>
      <c r="I177" s="158">
        <f t="shared" si="14"/>
        <v>812798.24508560728</v>
      </c>
      <c r="J177" s="158">
        <f t="shared" si="14"/>
        <v>86854.671760775469</v>
      </c>
      <c r="K177" s="158">
        <f t="shared" si="14"/>
        <v>29136.705887407923</v>
      </c>
      <c r="L177" s="158">
        <f t="shared" si="14"/>
        <v>725943.57332483178</v>
      </c>
      <c r="M177" s="158">
        <f t="shared" si="14"/>
        <v>465324.03838902112</v>
      </c>
      <c r="N177" s="158">
        <f t="shared" si="14"/>
        <v>260619.53493581069</v>
      </c>
      <c r="O177" s="158">
        <f t="shared" si="14"/>
        <v>262634.78745969548</v>
      </c>
      <c r="P177" s="158">
        <f t="shared" si="14"/>
        <v>40519.365887407926</v>
      </c>
      <c r="Q177" s="158">
        <f t="shared" si="14"/>
        <v>861571.94074283191</v>
      </c>
      <c r="R177" s="158">
        <f t="shared" si="14"/>
        <v>523906.16838902113</v>
      </c>
      <c r="S177" s="158">
        <f t="shared" si="14"/>
        <v>337665.77235381067</v>
      </c>
      <c r="T177" s="210">
        <f t="shared" ref="T177" si="15">SUM(T150:T161)</f>
        <v>989.4000000000002</v>
      </c>
      <c r="U177" s="224">
        <f>B177/T162*100</f>
        <v>1022628.9905692807</v>
      </c>
    </row>
    <row r="178" spans="1:21">
      <c r="A178" t="s">
        <v>209</v>
      </c>
      <c r="B178" s="235">
        <f>SUM(B150:B158)</f>
        <v>1144341.3456000234</v>
      </c>
      <c r="C178" s="235">
        <f t="shared" ref="C178:S178" si="16">SUM(C150:C158)</f>
        <v>304919.56</v>
      </c>
      <c r="D178" s="235">
        <f t="shared" si="16"/>
        <v>216924.54</v>
      </c>
      <c r="E178" s="235">
        <f t="shared" si="16"/>
        <v>7496.88</v>
      </c>
      <c r="F178" s="235">
        <f t="shared" si="16"/>
        <v>87995.01999999999</v>
      </c>
      <c r="G178" s="235">
        <f t="shared" si="16"/>
        <v>28671.7</v>
      </c>
      <c r="H178" s="235">
        <f t="shared" si="16"/>
        <v>59321.32</v>
      </c>
      <c r="I178" s="235">
        <f t="shared" si="16"/>
        <v>839421.97107202746</v>
      </c>
      <c r="J178" s="235">
        <f t="shared" si="16"/>
        <v>100361.27658584798</v>
      </c>
      <c r="K178" s="235">
        <f t="shared" si="16"/>
        <v>65564.973526305897</v>
      </c>
      <c r="L178" s="235">
        <f t="shared" si="16"/>
        <v>739059.69448617951</v>
      </c>
      <c r="M178" s="235">
        <f t="shared" si="16"/>
        <v>470569.56813081051</v>
      </c>
      <c r="N178" s="235">
        <f t="shared" si="16"/>
        <v>268491.12635536899</v>
      </c>
      <c r="O178" s="235">
        <f t="shared" si="16"/>
        <v>317286.81658584799</v>
      </c>
      <c r="P178" s="235">
        <f t="shared" si="16"/>
        <v>73061.853526305887</v>
      </c>
      <c r="Q178" s="235">
        <f t="shared" si="16"/>
        <v>827053.71448617952</v>
      </c>
      <c r="R178" s="235">
        <f t="shared" si="16"/>
        <v>499241.26813081052</v>
      </c>
      <c r="S178" s="235">
        <f t="shared" si="16"/>
        <v>327814.44635536906</v>
      </c>
      <c r="T178" s="211">
        <f t="shared" ref="T178:U178" si="17">SUM(T137:T148)</f>
        <v>1321.1999999999998</v>
      </c>
      <c r="U178" s="144">
        <f t="shared" si="17"/>
        <v>976079.92733878293</v>
      </c>
    </row>
    <row r="179" spans="1:21">
      <c r="A179" t="s">
        <v>210</v>
      </c>
      <c r="B179" s="143">
        <f>SUM(B137:B145)</f>
        <v>768590</v>
      </c>
      <c r="C179" s="143">
        <f t="shared" ref="C179:S179" si="18">SUM(C137:C145)</f>
        <v>288083</v>
      </c>
      <c r="D179" s="143">
        <f t="shared" si="18"/>
        <v>187043</v>
      </c>
      <c r="E179" s="143">
        <f t="shared" si="18"/>
        <v>5354</v>
      </c>
      <c r="F179" s="143">
        <f t="shared" si="18"/>
        <v>101042</v>
      </c>
      <c r="G179" s="143">
        <f t="shared" si="18"/>
        <v>25111</v>
      </c>
      <c r="H179" s="143">
        <f t="shared" si="18"/>
        <v>75930</v>
      </c>
      <c r="I179" s="143">
        <f t="shared" si="18"/>
        <v>480507</v>
      </c>
      <c r="J179" s="143">
        <f t="shared" si="18"/>
        <v>48772</v>
      </c>
      <c r="K179" s="143">
        <f t="shared" si="18"/>
        <v>13257</v>
      </c>
      <c r="L179" s="143">
        <f t="shared" si="18"/>
        <v>431735</v>
      </c>
      <c r="M179" s="143">
        <f t="shared" si="18"/>
        <v>263320</v>
      </c>
      <c r="N179" s="143">
        <f t="shared" si="18"/>
        <v>168414</v>
      </c>
      <c r="O179" s="143">
        <f t="shared" si="18"/>
        <v>235814</v>
      </c>
      <c r="P179" s="143">
        <f t="shared" si="18"/>
        <v>18613</v>
      </c>
      <c r="Q179" s="143">
        <f t="shared" si="18"/>
        <v>532776</v>
      </c>
      <c r="R179" s="143">
        <f t="shared" si="18"/>
        <v>288432</v>
      </c>
      <c r="S179" s="143">
        <f t="shared" si="18"/>
        <v>244343</v>
      </c>
      <c r="T179" s="212">
        <f t="shared" ref="T179:U179" si="19">SUM(T124:T135)</f>
        <v>1302</v>
      </c>
      <c r="U179" s="143">
        <f t="shared" si="19"/>
        <v>841538.24884792638</v>
      </c>
    </row>
    <row r="180" spans="1:21" hidden="1">
      <c r="A180" t="s">
        <v>203</v>
      </c>
      <c r="B180" s="143">
        <f>SUM(B124:B130)</f>
        <v>458926</v>
      </c>
      <c r="C180" s="143">
        <f t="shared" ref="C180:S180" si="20">SUM(C124:C130)</f>
        <v>172692</v>
      </c>
      <c r="D180" s="143">
        <f t="shared" si="20"/>
        <v>107762</v>
      </c>
      <c r="E180" s="143">
        <f t="shared" si="20"/>
        <v>10668</v>
      </c>
      <c r="F180" s="143">
        <f t="shared" si="20"/>
        <v>64930</v>
      </c>
      <c r="G180" s="143">
        <f t="shared" si="20"/>
        <v>14677</v>
      </c>
      <c r="H180" s="143">
        <f t="shared" si="20"/>
        <v>50253</v>
      </c>
      <c r="I180" s="143">
        <f t="shared" si="20"/>
        <v>286233</v>
      </c>
      <c r="J180" s="143">
        <f t="shared" si="20"/>
        <v>48335</v>
      </c>
      <c r="K180" s="143">
        <f t="shared" si="20"/>
        <v>24478</v>
      </c>
      <c r="L180" s="143">
        <f t="shared" si="20"/>
        <v>237898</v>
      </c>
      <c r="M180" s="143">
        <f t="shared" si="20"/>
        <v>123239</v>
      </c>
      <c r="N180" s="143">
        <f t="shared" si="20"/>
        <v>114657</v>
      </c>
      <c r="O180" s="143">
        <f t="shared" si="20"/>
        <v>156098</v>
      </c>
      <c r="P180" s="143">
        <f t="shared" si="20"/>
        <v>35148</v>
      </c>
      <c r="Q180" s="143">
        <f t="shared" si="20"/>
        <v>302828</v>
      </c>
      <c r="R180" s="143">
        <f t="shared" si="20"/>
        <v>137917</v>
      </c>
      <c r="S180" s="143">
        <f t="shared" si="20"/>
        <v>164911</v>
      </c>
      <c r="T180" s="212"/>
      <c r="U180" s="143"/>
    </row>
    <row r="181" spans="1:21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212"/>
      <c r="U181" s="143"/>
    </row>
    <row r="182" spans="1:21">
      <c r="A182" s="178" t="s">
        <v>170</v>
      </c>
      <c r="B182" s="179">
        <f t="shared" ref="B182:U182" si="21">100*(B177/B178-1)</f>
        <v>-1.7594940071783083</v>
      </c>
      <c r="C182" s="179">
        <f t="shared" si="21"/>
        <v>2.1280770301912</v>
      </c>
      <c r="D182" s="179">
        <f t="shared" si="21"/>
        <v>-18.967159870930239</v>
      </c>
      <c r="E182" s="179">
        <f t="shared" si="21"/>
        <v>51.831962096232019</v>
      </c>
      <c r="F182" s="179">
        <f t="shared" si="21"/>
        <v>54.131867255669697</v>
      </c>
      <c r="G182" s="179">
        <f t="shared" si="21"/>
        <v>104.32039258223264</v>
      </c>
      <c r="H182" s="179">
        <f t="shared" si="21"/>
        <v>29.879506083141784</v>
      </c>
      <c r="I182" s="179">
        <f t="shared" si="21"/>
        <v>-3.1716737116636251</v>
      </c>
      <c r="J182" s="179">
        <f t="shared" si="21"/>
        <v>-13.457984278945577</v>
      </c>
      <c r="K182" s="179">
        <f t="shared" si="21"/>
        <v>-55.560561805583994</v>
      </c>
      <c r="L182" s="179">
        <f t="shared" si="21"/>
        <v>-1.7747038918779823</v>
      </c>
      <c r="M182" s="179">
        <f t="shared" si="21"/>
        <v>-1.1147192885051171</v>
      </c>
      <c r="N182" s="179">
        <f t="shared" si="21"/>
        <v>-2.931788296474136</v>
      </c>
      <c r="O182" s="179">
        <f t="shared" si="21"/>
        <v>-17.22480300764887</v>
      </c>
      <c r="P182" s="179">
        <f t="shared" si="21"/>
        <v>-44.541010210179046</v>
      </c>
      <c r="Q182" s="179">
        <f t="shared" si="21"/>
        <v>4.1736377761264709</v>
      </c>
      <c r="R182" s="179">
        <f t="shared" si="21"/>
        <v>4.9404770464103409</v>
      </c>
      <c r="S182" s="179">
        <f t="shared" si="21"/>
        <v>3.0051531004714249</v>
      </c>
      <c r="T182" s="213">
        <f t="shared" si="21"/>
        <v>-25.113533151680269</v>
      </c>
      <c r="U182" s="179">
        <f t="shared" si="21"/>
        <v>4.76898068761753</v>
      </c>
    </row>
    <row r="183" spans="1:21">
      <c r="A183" t="s">
        <v>171</v>
      </c>
      <c r="B183" s="177">
        <f t="shared" ref="B183:U183" si="22">100*(B177/B179-1)</f>
        <v>46.268716507179029</v>
      </c>
      <c r="C183" s="177">
        <f t="shared" si="22"/>
        <v>8.0967926316096506</v>
      </c>
      <c r="D183" s="177">
        <f t="shared" si="22"/>
        <v>-6.021548147260269</v>
      </c>
      <c r="E183" s="177">
        <f t="shared" si="22"/>
        <v>112.60104594695552</v>
      </c>
      <c r="F183" s="177">
        <f t="shared" si="22"/>
        <v>34.229694006452746</v>
      </c>
      <c r="G183" s="177">
        <f t="shared" si="22"/>
        <v>133.29270041017881</v>
      </c>
      <c r="H183" s="177">
        <f t="shared" si="22"/>
        <v>1.4700874726722102</v>
      </c>
      <c r="I183" s="177">
        <f t="shared" si="22"/>
        <v>69.154298498379262</v>
      </c>
      <c r="J183" s="177">
        <f t="shared" si="22"/>
        <v>78.083063562649599</v>
      </c>
      <c r="K183" s="177">
        <f t="shared" si="22"/>
        <v>119.78355500798013</v>
      </c>
      <c r="L183" s="177">
        <f t="shared" si="22"/>
        <v>68.145638719314334</v>
      </c>
      <c r="M183" s="177">
        <f t="shared" si="22"/>
        <v>76.714278592215223</v>
      </c>
      <c r="N183" s="177">
        <f t="shared" si="22"/>
        <v>54.749328996289329</v>
      </c>
      <c r="O183" s="177">
        <f t="shared" si="22"/>
        <v>11.373704470343359</v>
      </c>
      <c r="P183" s="177">
        <f t="shared" si="22"/>
        <v>117.69390150651655</v>
      </c>
      <c r="Q183" s="177">
        <f t="shared" si="22"/>
        <v>61.713729736856003</v>
      </c>
      <c r="R183" s="177">
        <f t="shared" si="22"/>
        <v>81.639404916590792</v>
      </c>
      <c r="S183" s="177">
        <f t="shared" si="22"/>
        <v>38.193348020532895</v>
      </c>
      <c r="T183" s="214">
        <f t="shared" si="22"/>
        <v>-24.009216589861737</v>
      </c>
      <c r="U183" s="177">
        <f t="shared" si="22"/>
        <v>21.519014966850204</v>
      </c>
    </row>
    <row r="184" spans="1:21" hidden="1">
      <c r="A184" t="s">
        <v>204</v>
      </c>
      <c r="B184" s="177">
        <f>100*(B177/B180-1)</f>
        <v>144.96470633664848</v>
      </c>
      <c r="C184" s="177">
        <f t="shared" ref="C184:S184" si="23">100*(C177/C180-1)</f>
        <v>80.325946260926997</v>
      </c>
      <c r="D184" s="177">
        <f t="shared" si="23"/>
        <v>63.118831962027414</v>
      </c>
      <c r="E184" s="177">
        <f t="shared" si="23"/>
        <v>6.699100112485934</v>
      </c>
      <c r="F184" s="177">
        <f t="shared" si="23"/>
        <v>108.88397877406435</v>
      </c>
      <c r="G184" s="177">
        <f t="shared" si="23"/>
        <v>299.14239967295771</v>
      </c>
      <c r="H184" s="177">
        <f t="shared" si="23"/>
        <v>53.316692372594687</v>
      </c>
      <c r="I184" s="177">
        <f t="shared" si="23"/>
        <v>183.96384941135625</v>
      </c>
      <c r="J184" s="177">
        <f t="shared" si="23"/>
        <v>79.693124569722713</v>
      </c>
      <c r="K184" s="177">
        <f t="shared" si="23"/>
        <v>19.032216224397104</v>
      </c>
      <c r="L184" s="177">
        <f t="shared" si="23"/>
        <v>205.14908629951987</v>
      </c>
      <c r="M184" s="177">
        <f t="shared" si="23"/>
        <v>277.57855742826632</v>
      </c>
      <c r="N184" s="177">
        <f t="shared" si="23"/>
        <v>127.30364036719143</v>
      </c>
      <c r="O184" s="177">
        <f t="shared" si="23"/>
        <v>68.249937513418175</v>
      </c>
      <c r="P184" s="177">
        <f t="shared" si="23"/>
        <v>15.282138065915341</v>
      </c>
      <c r="Q184" s="177">
        <f t="shared" si="23"/>
        <v>184.50867843886033</v>
      </c>
      <c r="R184" s="177">
        <f t="shared" si="23"/>
        <v>279.87062391802397</v>
      </c>
      <c r="S184" s="177">
        <f t="shared" si="23"/>
        <v>104.7563669820756</v>
      </c>
      <c r="U184" s="203" t="s">
        <v>180</v>
      </c>
    </row>
    <row r="185" spans="1:21" s="196" customFormat="1" hidden="1">
      <c r="A185" s="196" t="s">
        <v>179</v>
      </c>
      <c r="T185" s="215"/>
      <c r="U185" s="197"/>
    </row>
    <row r="186" spans="1:21" hidden="1">
      <c r="A186" s="196" t="s">
        <v>191</v>
      </c>
      <c r="B186" s="223" t="e">
        <f>B177/#REF!-1</f>
        <v>#REF!</v>
      </c>
      <c r="C186" s="223" t="e">
        <f>C177/#REF!-1</f>
        <v>#REF!</v>
      </c>
      <c r="D186" s="223" t="e">
        <f>D177/#REF!-1</f>
        <v>#REF!</v>
      </c>
      <c r="E186" s="223" t="e">
        <f>E177/#REF!-1</f>
        <v>#REF!</v>
      </c>
      <c r="F186" s="223" t="e">
        <f>F177/#REF!-1</f>
        <v>#REF!</v>
      </c>
      <c r="G186" s="223" t="e">
        <f>G177/#REF!-1</f>
        <v>#REF!</v>
      </c>
      <c r="H186" s="223" t="e">
        <f>H177/#REF!-1</f>
        <v>#REF!</v>
      </c>
      <c r="I186" s="223" t="e">
        <f>I177/#REF!-1</f>
        <v>#REF!</v>
      </c>
      <c r="J186" s="223" t="e">
        <f>J177/#REF!-1</f>
        <v>#REF!</v>
      </c>
      <c r="K186" s="223" t="e">
        <f>K177/#REF!-1</f>
        <v>#REF!</v>
      </c>
      <c r="L186" s="223" t="e">
        <f>L177/#REF!-1</f>
        <v>#REF!</v>
      </c>
      <c r="M186" s="223" t="e">
        <f>M177/#REF!-1</f>
        <v>#REF!</v>
      </c>
      <c r="N186" s="223" t="e">
        <f>N177/#REF!-1</f>
        <v>#REF!</v>
      </c>
      <c r="O186" s="223" t="e">
        <f>O177/#REF!-1</f>
        <v>#REF!</v>
      </c>
      <c r="P186" s="223" t="e">
        <f>P177/#REF!-1</f>
        <v>#REF!</v>
      </c>
      <c r="Q186" s="223" t="e">
        <f>Q177/#REF!-1</f>
        <v>#REF!</v>
      </c>
      <c r="R186" s="223" t="e">
        <f>R177/#REF!-1</f>
        <v>#REF!</v>
      </c>
      <c r="S186" s="223" t="e">
        <f>S177/#REF!-1</f>
        <v>#REF!</v>
      </c>
    </row>
    <row r="187" spans="1:21" hidden="1">
      <c r="A187" s="196" t="s">
        <v>192</v>
      </c>
      <c r="B187" s="223" t="e">
        <f>B177/#REF!-1</f>
        <v>#REF!</v>
      </c>
      <c r="C187" s="223" t="e">
        <f>C177/#REF!-1</f>
        <v>#REF!</v>
      </c>
      <c r="D187" s="223" t="e">
        <f>D177/#REF!-1</f>
        <v>#REF!</v>
      </c>
      <c r="E187" s="223" t="e">
        <f>E177/#REF!-1</f>
        <v>#REF!</v>
      </c>
      <c r="F187" s="223" t="e">
        <f>F177/#REF!-1</f>
        <v>#REF!</v>
      </c>
      <c r="G187" s="223" t="e">
        <f>G177/#REF!-1</f>
        <v>#REF!</v>
      </c>
      <c r="H187" s="223" t="e">
        <f>H177/#REF!-1</f>
        <v>#REF!</v>
      </c>
      <c r="I187" s="223" t="e">
        <f>I177/#REF!-1</f>
        <v>#REF!</v>
      </c>
      <c r="J187" s="223" t="e">
        <f>J177/#REF!-1</f>
        <v>#REF!</v>
      </c>
      <c r="K187" s="223" t="e">
        <f>K177/#REF!-1</f>
        <v>#REF!</v>
      </c>
      <c r="L187" s="223" t="e">
        <f>L177/#REF!-1</f>
        <v>#REF!</v>
      </c>
      <c r="M187" s="223" t="e">
        <f>M177/#REF!-1</f>
        <v>#REF!</v>
      </c>
      <c r="N187" s="223" t="e">
        <f>N177/#REF!-1</f>
        <v>#REF!</v>
      </c>
      <c r="O187" s="223" t="e">
        <f>O177/#REF!-1</f>
        <v>#REF!</v>
      </c>
      <c r="P187" s="223" t="e">
        <f>P177/#REF!-1</f>
        <v>#REF!</v>
      </c>
      <c r="Q187" s="223" t="e">
        <f>Q177/#REF!-1</f>
        <v>#REF!</v>
      </c>
      <c r="R187" s="223" t="e">
        <f>R177/#REF!-1</f>
        <v>#REF!</v>
      </c>
      <c r="S187" s="223" t="e">
        <f>S177/#REF!-1</f>
        <v>#REF!</v>
      </c>
    </row>
    <row r="188" spans="1:21" hidden="1">
      <c r="A188" s="196" t="s">
        <v>193</v>
      </c>
      <c r="B188" s="223" t="e">
        <f>B177/#REF!-1</f>
        <v>#REF!</v>
      </c>
      <c r="C188" s="223" t="e">
        <f>C177/#REF!-1</f>
        <v>#REF!</v>
      </c>
      <c r="D188" s="223" t="e">
        <f>D177/#REF!-1</f>
        <v>#REF!</v>
      </c>
      <c r="E188" s="223" t="e">
        <f>E177/#REF!-1</f>
        <v>#REF!</v>
      </c>
      <c r="F188" s="223" t="e">
        <f>F177/#REF!-1</f>
        <v>#REF!</v>
      </c>
      <c r="G188" s="223" t="e">
        <f>G177/#REF!-1</f>
        <v>#REF!</v>
      </c>
      <c r="H188" s="223" t="e">
        <f>H177/#REF!-1</f>
        <v>#REF!</v>
      </c>
      <c r="I188" s="223" t="e">
        <f>I177/#REF!-1</f>
        <v>#REF!</v>
      </c>
      <c r="J188" s="223" t="e">
        <f>J177/#REF!-1</f>
        <v>#REF!</v>
      </c>
      <c r="K188" s="223" t="e">
        <f>K177/#REF!-1</f>
        <v>#REF!</v>
      </c>
      <c r="L188" s="223" t="e">
        <f>L177/#REF!-1</f>
        <v>#REF!</v>
      </c>
      <c r="M188" s="223" t="e">
        <f>M177/#REF!-1</f>
        <v>#REF!</v>
      </c>
      <c r="N188" s="223" t="e">
        <f>N177/#REF!-1</f>
        <v>#REF!</v>
      </c>
      <c r="O188" s="223" t="e">
        <f>O177/#REF!-1</f>
        <v>#REF!</v>
      </c>
      <c r="P188" s="223" t="e">
        <f>P177/#REF!-1</f>
        <v>#REF!</v>
      </c>
      <c r="Q188" s="223" t="e">
        <f>Q177/#REF!-1</f>
        <v>#REF!</v>
      </c>
      <c r="R188" s="223" t="e">
        <f>R177/#REF!-1</f>
        <v>#REF!</v>
      </c>
      <c r="S188" s="223" t="e">
        <f>S177/#REF!-1</f>
        <v>#REF!</v>
      </c>
    </row>
    <row r="189" spans="1:21" hidden="1">
      <c r="A189" s="196" t="s">
        <v>194</v>
      </c>
      <c r="B189" s="223" t="e">
        <f>B177/#REF!-1</f>
        <v>#REF!</v>
      </c>
      <c r="C189" s="223" t="e">
        <f>C177/#REF!-1</f>
        <v>#REF!</v>
      </c>
      <c r="D189" s="223" t="e">
        <f>D177/#REF!-1</f>
        <v>#REF!</v>
      </c>
      <c r="E189" s="223" t="e">
        <f>E177/#REF!-1</f>
        <v>#REF!</v>
      </c>
      <c r="F189" s="223" t="e">
        <f>F177/#REF!-1</f>
        <v>#REF!</v>
      </c>
      <c r="G189" s="223" t="e">
        <f>G177/#REF!-1</f>
        <v>#REF!</v>
      </c>
      <c r="H189" s="223" t="e">
        <f>H177/#REF!-1</f>
        <v>#REF!</v>
      </c>
      <c r="I189" s="223" t="e">
        <f>I177/#REF!-1</f>
        <v>#REF!</v>
      </c>
      <c r="J189" s="223" t="e">
        <f>J177/#REF!-1</f>
        <v>#REF!</v>
      </c>
      <c r="K189" s="223" t="e">
        <f>K177/#REF!-1</f>
        <v>#REF!</v>
      </c>
      <c r="L189" s="223" t="e">
        <f>L177/#REF!-1</f>
        <v>#REF!</v>
      </c>
      <c r="M189" s="223" t="e">
        <f>M177/#REF!-1</f>
        <v>#REF!</v>
      </c>
      <c r="N189" s="223" t="e">
        <f>N177/#REF!-1</f>
        <v>#REF!</v>
      </c>
      <c r="O189" s="223" t="e">
        <f>O177/#REF!-1</f>
        <v>#REF!</v>
      </c>
      <c r="P189" s="223" t="e">
        <f>P177/#REF!-1</f>
        <v>#REF!</v>
      </c>
      <c r="Q189" s="223" t="e">
        <f>Q177/#REF!-1</f>
        <v>#REF!</v>
      </c>
      <c r="R189" s="223" t="e">
        <f>R177/#REF!-1</f>
        <v>#REF!</v>
      </c>
      <c r="S189" s="223" t="e">
        <f>S177/#REF!-1</f>
        <v>#REF!</v>
      </c>
    </row>
    <row r="190" spans="1:21" hidden="1">
      <c r="A190" s="196" t="s">
        <v>195</v>
      </c>
      <c r="B190" s="223" t="e">
        <f>B177/#REF!-1</f>
        <v>#REF!</v>
      </c>
      <c r="C190" s="223" t="e">
        <f>C177/#REF!-1</f>
        <v>#REF!</v>
      </c>
      <c r="D190" s="223" t="e">
        <f>D177/#REF!-1</f>
        <v>#REF!</v>
      </c>
      <c r="E190" s="223" t="e">
        <f>E177/#REF!-1</f>
        <v>#REF!</v>
      </c>
      <c r="F190" s="223" t="e">
        <f>F177/#REF!-1</f>
        <v>#REF!</v>
      </c>
      <c r="G190" s="223" t="e">
        <f>G177/#REF!-1</f>
        <v>#REF!</v>
      </c>
      <c r="H190" s="223" t="e">
        <f>H177/#REF!-1</f>
        <v>#REF!</v>
      </c>
      <c r="I190" s="223" t="e">
        <f>I177/#REF!-1</f>
        <v>#REF!</v>
      </c>
      <c r="J190" s="223" t="e">
        <f>J177/#REF!-1</f>
        <v>#REF!</v>
      </c>
      <c r="K190" s="223" t="e">
        <f>K177/#REF!-1</f>
        <v>#REF!</v>
      </c>
      <c r="L190" s="223" t="e">
        <f>L177/#REF!-1</f>
        <v>#REF!</v>
      </c>
      <c r="M190" s="223" t="e">
        <f>M177/#REF!-1</f>
        <v>#REF!</v>
      </c>
      <c r="N190" s="223" t="e">
        <f>N177/#REF!-1</f>
        <v>#REF!</v>
      </c>
      <c r="O190" s="223" t="e">
        <f>O177/#REF!-1</f>
        <v>#REF!</v>
      </c>
      <c r="P190" s="223" t="e">
        <f>P177/#REF!-1</f>
        <v>#REF!</v>
      </c>
      <c r="Q190" s="223" t="e">
        <f>Q177/#REF!-1</f>
        <v>#REF!</v>
      </c>
      <c r="R190" s="223" t="e">
        <f>R177/#REF!-1</f>
        <v>#REF!</v>
      </c>
      <c r="S190" s="223" t="e">
        <f>S177/#REF!-1</f>
        <v>#REF!</v>
      </c>
    </row>
    <row r="191" spans="1:21" hidden="1">
      <c r="A191" s="196" t="s">
        <v>196</v>
      </c>
      <c r="B191" s="223" t="e">
        <f>B177/#REF!-1</f>
        <v>#REF!</v>
      </c>
      <c r="C191" s="223" t="e">
        <f>C177/#REF!-1</f>
        <v>#REF!</v>
      </c>
      <c r="D191" s="223" t="e">
        <f>D177/#REF!-1</f>
        <v>#REF!</v>
      </c>
      <c r="E191" s="223" t="e">
        <f>E177/#REF!-1</f>
        <v>#REF!</v>
      </c>
      <c r="F191" s="223" t="e">
        <f>F177/#REF!-1</f>
        <v>#REF!</v>
      </c>
      <c r="G191" s="223" t="e">
        <f>G177/#REF!-1</f>
        <v>#REF!</v>
      </c>
      <c r="H191" s="223" t="e">
        <f>H177/#REF!-1</f>
        <v>#REF!</v>
      </c>
      <c r="I191" s="223" t="e">
        <f>I177/#REF!-1</f>
        <v>#REF!</v>
      </c>
      <c r="J191" s="223" t="e">
        <f>J177/#REF!-1</f>
        <v>#REF!</v>
      </c>
      <c r="K191" s="223" t="e">
        <f>K177/#REF!-1</f>
        <v>#REF!</v>
      </c>
      <c r="L191" s="223" t="e">
        <f>L177/#REF!-1</f>
        <v>#REF!</v>
      </c>
      <c r="M191" s="223" t="e">
        <f>M177/#REF!-1</f>
        <v>#REF!</v>
      </c>
      <c r="N191" s="223" t="e">
        <f>N177/#REF!-1</f>
        <v>#REF!</v>
      </c>
      <c r="O191" s="223" t="e">
        <f>O177/#REF!-1</f>
        <v>#REF!</v>
      </c>
      <c r="P191" s="223" t="e">
        <f>P177/#REF!-1</f>
        <v>#REF!</v>
      </c>
      <c r="Q191" s="223" t="e">
        <f>Q177/#REF!-1</f>
        <v>#REF!</v>
      </c>
      <c r="R191" s="223" t="e">
        <f>R177/#REF!-1</f>
        <v>#REF!</v>
      </c>
      <c r="S191" s="223" t="e">
        <f>S177/#REF!-1</f>
        <v>#REF!</v>
      </c>
    </row>
    <row r="192" spans="1:21" hidden="1">
      <c r="A192" s="196" t="s">
        <v>197</v>
      </c>
      <c r="B192" s="223" t="e">
        <f>B177/#REF!-1</f>
        <v>#REF!</v>
      </c>
      <c r="C192" s="223" t="e">
        <f>C177/#REF!-1</f>
        <v>#REF!</v>
      </c>
      <c r="D192" s="223" t="e">
        <f>D177/#REF!-1</f>
        <v>#REF!</v>
      </c>
      <c r="E192" s="223" t="e">
        <f>E177/#REF!-1</f>
        <v>#REF!</v>
      </c>
      <c r="F192" s="223" t="e">
        <f>F177/#REF!-1</f>
        <v>#REF!</v>
      </c>
      <c r="G192" s="223" t="e">
        <f>G177/#REF!-1</f>
        <v>#REF!</v>
      </c>
      <c r="H192" s="223" t="e">
        <f>H177/#REF!-1</f>
        <v>#REF!</v>
      </c>
      <c r="I192" s="223" t="e">
        <f>I177/#REF!-1</f>
        <v>#REF!</v>
      </c>
      <c r="J192" s="223" t="e">
        <f>J177/#REF!-1</f>
        <v>#REF!</v>
      </c>
      <c r="K192" s="223" t="e">
        <f>K177/#REF!-1</f>
        <v>#REF!</v>
      </c>
      <c r="L192" s="223" t="e">
        <f>L177/#REF!-1</f>
        <v>#REF!</v>
      </c>
      <c r="M192" s="223" t="e">
        <f>M177/#REF!-1</f>
        <v>#REF!</v>
      </c>
      <c r="N192" s="223" t="e">
        <f>N177/#REF!-1</f>
        <v>#REF!</v>
      </c>
      <c r="O192" s="223" t="e">
        <f>O177/#REF!-1</f>
        <v>#REF!</v>
      </c>
      <c r="P192" s="223" t="e">
        <f>P177/#REF!-1</f>
        <v>#REF!</v>
      </c>
      <c r="Q192" s="223" t="e">
        <f>Q177/#REF!-1</f>
        <v>#REF!</v>
      </c>
      <c r="R192" s="223" t="e">
        <f>R177/#REF!-1</f>
        <v>#REF!</v>
      </c>
      <c r="S192" s="223" t="e">
        <f>S177/#REF!-1</f>
        <v>#REF!</v>
      </c>
    </row>
    <row r="193" spans="1:19" hidden="1">
      <c r="A193" s="196" t="s">
        <v>198</v>
      </c>
      <c r="B193" s="223" t="e">
        <f>B177/#REF!-1</f>
        <v>#REF!</v>
      </c>
      <c r="C193" s="223" t="e">
        <f>C177/#REF!-1</f>
        <v>#REF!</v>
      </c>
      <c r="D193" s="223" t="e">
        <f>D177/#REF!-1</f>
        <v>#REF!</v>
      </c>
      <c r="E193" s="223" t="e">
        <f>E177/#REF!-1</f>
        <v>#REF!</v>
      </c>
      <c r="F193" s="223" t="e">
        <f>F177/#REF!-1</f>
        <v>#REF!</v>
      </c>
      <c r="G193" s="223" t="e">
        <f>G177/#REF!-1</f>
        <v>#REF!</v>
      </c>
      <c r="H193" s="223" t="e">
        <f>H177/#REF!-1</f>
        <v>#REF!</v>
      </c>
      <c r="I193" s="223" t="e">
        <f>I177/#REF!-1</f>
        <v>#REF!</v>
      </c>
      <c r="J193" s="223" t="e">
        <f>J177/#REF!-1</f>
        <v>#REF!</v>
      </c>
      <c r="K193" s="223" t="e">
        <f>K177/#REF!-1</f>
        <v>#REF!</v>
      </c>
      <c r="L193" s="223" t="e">
        <f>L177/#REF!-1</f>
        <v>#REF!</v>
      </c>
      <c r="M193" s="223" t="e">
        <f>M177/#REF!-1</f>
        <v>#REF!</v>
      </c>
      <c r="N193" s="223" t="e">
        <f>N177/#REF!-1</f>
        <v>#REF!</v>
      </c>
      <c r="O193" s="223" t="e">
        <f>O177/#REF!-1</f>
        <v>#REF!</v>
      </c>
      <c r="P193" s="223" t="e">
        <f>P177/#REF!-1</f>
        <v>#REF!</v>
      </c>
      <c r="Q193" s="223" t="e">
        <f>Q177/#REF!-1</f>
        <v>#REF!</v>
      </c>
      <c r="R193" s="223" t="e">
        <f>R177/#REF!-1</f>
        <v>#REF!</v>
      </c>
      <c r="S193" s="223" t="e">
        <f>S177/#REF!-1</f>
        <v>#REF!</v>
      </c>
    </row>
    <row r="194" spans="1:19" hidden="1">
      <c r="A194" s="196" t="s">
        <v>199</v>
      </c>
      <c r="B194" s="223" t="e">
        <f>B177/#REF!-1</f>
        <v>#REF!</v>
      </c>
      <c r="C194" s="223" t="e">
        <f>C177/#REF!-1</f>
        <v>#REF!</v>
      </c>
      <c r="D194" s="223" t="e">
        <f>D177/#REF!-1</f>
        <v>#REF!</v>
      </c>
      <c r="E194" s="223" t="e">
        <f>E177/#REF!-1</f>
        <v>#REF!</v>
      </c>
      <c r="F194" s="223" t="e">
        <f>F177/#REF!-1</f>
        <v>#REF!</v>
      </c>
      <c r="G194" s="223" t="e">
        <f>G177/#REF!-1</f>
        <v>#REF!</v>
      </c>
      <c r="H194" s="223" t="e">
        <f>H177/#REF!-1</f>
        <v>#REF!</v>
      </c>
      <c r="I194" s="223" t="e">
        <f>I177/#REF!-1</f>
        <v>#REF!</v>
      </c>
      <c r="J194" s="223" t="e">
        <f>J177/#REF!-1</f>
        <v>#REF!</v>
      </c>
      <c r="K194" s="223" t="e">
        <f>K177/#REF!-1</f>
        <v>#REF!</v>
      </c>
      <c r="L194" s="223" t="e">
        <f>L177/#REF!-1</f>
        <v>#REF!</v>
      </c>
      <c r="M194" s="223" t="e">
        <f>M177/#REF!-1</f>
        <v>#REF!</v>
      </c>
      <c r="N194" s="223" t="e">
        <f>N177/#REF!-1</f>
        <v>#REF!</v>
      </c>
      <c r="O194" s="223" t="e">
        <f>O177/#REF!-1</f>
        <v>#REF!</v>
      </c>
      <c r="P194" s="223" t="e">
        <f>P177/#REF!-1</f>
        <v>#REF!</v>
      </c>
      <c r="Q194" s="223" t="e">
        <f>Q177/#REF!-1</f>
        <v>#REF!</v>
      </c>
      <c r="R194" s="223" t="e">
        <f>R177/#REF!-1</f>
        <v>#REF!</v>
      </c>
      <c r="S194" s="223" t="e">
        <f>S177/#REF!-1</f>
        <v>#REF!</v>
      </c>
    </row>
    <row r="195" spans="1:19" hidden="1">
      <c r="F195" s="254"/>
    </row>
    <row r="196" spans="1:19" hidden="1">
      <c r="A196" s="240" t="s">
        <v>200</v>
      </c>
      <c r="B196" s="244">
        <f t="shared" ref="B196:S196" si="24">AVERAGE(B178:B180)</f>
        <v>790619.1152000078</v>
      </c>
      <c r="C196" s="244">
        <f t="shared" si="24"/>
        <v>255231.52000000002</v>
      </c>
      <c r="D196" s="252">
        <f t="shared" si="24"/>
        <v>170576.51333333334</v>
      </c>
      <c r="E196" s="255">
        <f t="shared" si="24"/>
        <v>7839.626666666667</v>
      </c>
      <c r="F196" s="252">
        <f t="shared" si="24"/>
        <v>84655.673333333325</v>
      </c>
      <c r="G196" s="255">
        <f t="shared" si="24"/>
        <v>22819.899999999998</v>
      </c>
      <c r="H196" s="255">
        <f t="shared" si="24"/>
        <v>61834.773333333338</v>
      </c>
      <c r="I196" s="244">
        <f t="shared" si="24"/>
        <v>535387.32369067578</v>
      </c>
      <c r="J196" s="252">
        <f t="shared" si="24"/>
        <v>65822.758861949333</v>
      </c>
      <c r="K196" s="255">
        <f t="shared" si="24"/>
        <v>34433.32450876863</v>
      </c>
      <c r="L196" s="252">
        <f t="shared" si="24"/>
        <v>469564.23149539315</v>
      </c>
      <c r="M196" s="255">
        <f t="shared" si="24"/>
        <v>285709.52271027019</v>
      </c>
      <c r="N196" s="255">
        <f t="shared" si="24"/>
        <v>183854.04211845633</v>
      </c>
      <c r="O196" s="244">
        <f t="shared" si="24"/>
        <v>236399.605528616</v>
      </c>
      <c r="P196" s="241">
        <f t="shared" si="24"/>
        <v>42274.284508768629</v>
      </c>
      <c r="Q196" s="244">
        <f t="shared" si="24"/>
        <v>554219.2381620598</v>
      </c>
      <c r="R196" s="241">
        <f t="shared" si="24"/>
        <v>308530.08937693684</v>
      </c>
      <c r="S196" s="241">
        <f t="shared" si="24"/>
        <v>245689.48211845636</v>
      </c>
    </row>
    <row r="197" spans="1:19" hidden="1">
      <c r="A197" s="242" t="s">
        <v>201</v>
      </c>
      <c r="B197" s="245">
        <f t="shared" ref="B197:S197" si="25">B177/B196-1</f>
        <v>0.42193213721898171</v>
      </c>
      <c r="C197" s="245">
        <f t="shared" si="25"/>
        <v>0.22010198080911025</v>
      </c>
      <c r="D197" s="253">
        <f t="shared" si="25"/>
        <v>3.050597215232087E-2</v>
      </c>
      <c r="E197" s="256">
        <f t="shared" si="25"/>
        <v>0.45193903791336987</v>
      </c>
      <c r="F197" s="253">
        <f t="shared" si="25"/>
        <v>0.60211787441534725</v>
      </c>
      <c r="G197" s="256">
        <f t="shared" si="25"/>
        <v>1.5671510392245365</v>
      </c>
      <c r="H197" s="256">
        <f t="shared" si="25"/>
        <v>0.24600177642224175</v>
      </c>
      <c r="I197" s="245">
        <f t="shared" si="25"/>
        <v>0.51814996194270724</v>
      </c>
      <c r="J197" s="253">
        <f t="shared" si="25"/>
        <v>0.31952341807696882</v>
      </c>
      <c r="K197" s="256">
        <f t="shared" si="25"/>
        <v>-0.15382245824134388</v>
      </c>
      <c r="L197" s="253">
        <f t="shared" si="25"/>
        <v>0.54599418915057196</v>
      </c>
      <c r="M197" s="256">
        <f t="shared" si="25"/>
        <v>0.62866128498241491</v>
      </c>
      <c r="N197" s="256">
        <f t="shared" si="25"/>
        <v>0.4175349746615562</v>
      </c>
      <c r="O197" s="245">
        <f t="shared" si="25"/>
        <v>0.11097811213523245</v>
      </c>
      <c r="P197" s="243">
        <f t="shared" si="25"/>
        <v>-4.1512674708821917E-2</v>
      </c>
      <c r="Q197" s="245">
        <f t="shared" si="25"/>
        <v>0.55456880854594015</v>
      </c>
      <c r="R197" s="243">
        <f t="shared" si="25"/>
        <v>0.69807155421056977</v>
      </c>
      <c r="S197" s="243">
        <f t="shared" si="25"/>
        <v>0.37435990113328899</v>
      </c>
    </row>
    <row r="198" spans="1:19" hidden="1"/>
    <row r="199" spans="1:19" hidden="1"/>
    <row r="200" spans="1:19" hidden="1"/>
    <row r="201" spans="1:19" hidden="1"/>
    <row r="205" spans="1:19">
      <c r="L205" s="260"/>
      <c r="Q205" s="223"/>
    </row>
  </sheetData>
  <mergeCells count="2">
    <mergeCell ref="U3:U5"/>
    <mergeCell ref="A1:U1"/>
  </mergeCells>
  <phoneticPr fontId="12" type="noConversion"/>
  <printOptions horizontalCentered="1"/>
  <pageMargins left="0.23622047244094488" right="0.23622047244094488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2016-10-05T05:16:41Z</cp:lastPrinted>
  <dcterms:created xsi:type="dcterms:W3CDTF">2015-03-05T07:20:42Z</dcterms:created>
  <dcterms:modified xsi:type="dcterms:W3CDTF">2016-11-01T05:49:37Z</dcterms:modified>
</cp:coreProperties>
</file>