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65" windowWidth="27885" windowHeight="12225"/>
  </bookViews>
  <sheets>
    <sheet name="수주통계" sheetId="3" r:id="rId1"/>
  </sheets>
  <definedNames>
    <definedName name="_xlnm.Print_Area" localSheetId="0">수주통계!$A$1:$U$201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U183" i="3" l="1"/>
  <c r="U182" i="3"/>
  <c r="U181" i="3"/>
  <c r="C175" i="3" l="1"/>
  <c r="C176" i="3"/>
  <c r="C177" i="3"/>
  <c r="C178" i="3"/>
  <c r="C181" i="3"/>
  <c r="C182" i="3"/>
  <c r="C183" i="3"/>
  <c r="C184" i="3"/>
  <c r="B209" i="3" l="1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83" i="3" l="1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B183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B182" i="3"/>
  <c r="S181" i="3"/>
  <c r="R181" i="3"/>
  <c r="Q181" i="3"/>
  <c r="P181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B181" i="3"/>
  <c r="B208" i="3" s="1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B178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B177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B176" i="3"/>
  <c r="C186" i="3" l="1"/>
  <c r="S184" i="3" l="1"/>
  <c r="S188" i="3" s="1"/>
  <c r="R184" i="3"/>
  <c r="R188" i="3" s="1"/>
  <c r="Q184" i="3"/>
  <c r="Q188" i="3" s="1"/>
  <c r="P184" i="3"/>
  <c r="P188" i="3" s="1"/>
  <c r="O184" i="3"/>
  <c r="O188" i="3" s="1"/>
  <c r="N184" i="3"/>
  <c r="N188" i="3" s="1"/>
  <c r="M184" i="3"/>
  <c r="M188" i="3" s="1"/>
  <c r="L184" i="3"/>
  <c r="L188" i="3" s="1"/>
  <c r="K184" i="3"/>
  <c r="K188" i="3" s="1"/>
  <c r="J184" i="3"/>
  <c r="J188" i="3" s="1"/>
  <c r="I184" i="3"/>
  <c r="I188" i="3" s="1"/>
  <c r="H184" i="3"/>
  <c r="H188" i="3" s="1"/>
  <c r="G184" i="3"/>
  <c r="G188" i="3" s="1"/>
  <c r="F184" i="3"/>
  <c r="F188" i="3" s="1"/>
  <c r="E184" i="3"/>
  <c r="E188" i="3" s="1"/>
  <c r="D184" i="3"/>
  <c r="D188" i="3" s="1"/>
  <c r="C188" i="3"/>
  <c r="B184" i="3"/>
  <c r="B188" i="3" s="1"/>
  <c r="S198" i="3" l="1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B200" i="3" l="1"/>
  <c r="B201" i="3" s="1"/>
  <c r="D200" i="3"/>
  <c r="D201" i="3" s="1"/>
  <c r="F200" i="3"/>
  <c r="F201" i="3" s="1"/>
  <c r="H200" i="3"/>
  <c r="H201" i="3" s="1"/>
  <c r="J200" i="3"/>
  <c r="J201" i="3" s="1"/>
  <c r="L200" i="3"/>
  <c r="L201" i="3" s="1"/>
  <c r="N200" i="3"/>
  <c r="N201" i="3" s="1"/>
  <c r="P200" i="3"/>
  <c r="P201" i="3" s="1"/>
  <c r="R200" i="3"/>
  <c r="R201" i="3" s="1"/>
  <c r="E194" i="3"/>
  <c r="E197" i="3"/>
  <c r="E196" i="3"/>
  <c r="E195" i="3"/>
  <c r="E193" i="3"/>
  <c r="E192" i="3"/>
  <c r="E191" i="3"/>
  <c r="E190" i="3"/>
  <c r="G194" i="3"/>
  <c r="G197" i="3"/>
  <c r="G196" i="3"/>
  <c r="G195" i="3"/>
  <c r="G193" i="3"/>
  <c r="G192" i="3"/>
  <c r="G191" i="3"/>
  <c r="G190" i="3"/>
  <c r="K194" i="3"/>
  <c r="K197" i="3"/>
  <c r="K196" i="3"/>
  <c r="K195" i="3"/>
  <c r="K193" i="3"/>
  <c r="K192" i="3"/>
  <c r="K191" i="3"/>
  <c r="K190" i="3"/>
  <c r="M194" i="3"/>
  <c r="M197" i="3"/>
  <c r="M196" i="3"/>
  <c r="M195" i="3"/>
  <c r="M193" i="3"/>
  <c r="M192" i="3"/>
  <c r="M191" i="3"/>
  <c r="M190" i="3"/>
  <c r="Q194" i="3"/>
  <c r="Q197" i="3"/>
  <c r="Q196" i="3"/>
  <c r="Q195" i="3"/>
  <c r="Q193" i="3"/>
  <c r="Q192" i="3"/>
  <c r="Q191" i="3"/>
  <c r="Q190" i="3"/>
  <c r="S194" i="3"/>
  <c r="S197" i="3"/>
  <c r="S196" i="3"/>
  <c r="S195" i="3"/>
  <c r="S193" i="3"/>
  <c r="S192" i="3"/>
  <c r="S191" i="3"/>
  <c r="S190" i="3"/>
  <c r="B194" i="3"/>
  <c r="B197" i="3"/>
  <c r="B196" i="3"/>
  <c r="B195" i="3"/>
  <c r="B193" i="3"/>
  <c r="B192" i="3"/>
  <c r="B191" i="3"/>
  <c r="B190" i="3"/>
  <c r="D194" i="3"/>
  <c r="D197" i="3"/>
  <c r="D196" i="3"/>
  <c r="D195" i="3"/>
  <c r="D193" i="3"/>
  <c r="D192" i="3"/>
  <c r="D191" i="3"/>
  <c r="D190" i="3"/>
  <c r="F194" i="3"/>
  <c r="F197" i="3"/>
  <c r="F196" i="3"/>
  <c r="F195" i="3"/>
  <c r="F193" i="3"/>
  <c r="F192" i="3"/>
  <c r="F191" i="3"/>
  <c r="F190" i="3"/>
  <c r="H194" i="3"/>
  <c r="H197" i="3"/>
  <c r="H196" i="3"/>
  <c r="H195" i="3"/>
  <c r="H193" i="3"/>
  <c r="H192" i="3"/>
  <c r="H191" i="3"/>
  <c r="H190" i="3"/>
  <c r="J194" i="3"/>
  <c r="J197" i="3"/>
  <c r="J196" i="3"/>
  <c r="J195" i="3"/>
  <c r="J193" i="3"/>
  <c r="J192" i="3"/>
  <c r="J191" i="3"/>
  <c r="J190" i="3"/>
  <c r="L194" i="3"/>
  <c r="L197" i="3"/>
  <c r="L196" i="3"/>
  <c r="L195" i="3"/>
  <c r="L193" i="3"/>
  <c r="L192" i="3"/>
  <c r="L191" i="3"/>
  <c r="L190" i="3"/>
  <c r="N194" i="3"/>
  <c r="N197" i="3"/>
  <c r="N196" i="3"/>
  <c r="N195" i="3"/>
  <c r="N193" i="3"/>
  <c r="N192" i="3"/>
  <c r="N191" i="3"/>
  <c r="N190" i="3"/>
  <c r="P194" i="3"/>
  <c r="P197" i="3"/>
  <c r="P196" i="3"/>
  <c r="P195" i="3"/>
  <c r="P193" i="3"/>
  <c r="P192" i="3"/>
  <c r="P191" i="3"/>
  <c r="P190" i="3"/>
  <c r="R194" i="3"/>
  <c r="R197" i="3"/>
  <c r="R196" i="3"/>
  <c r="R195" i="3"/>
  <c r="R193" i="3"/>
  <c r="R192" i="3"/>
  <c r="R191" i="3"/>
  <c r="R190" i="3"/>
  <c r="C200" i="3"/>
  <c r="C201" i="3" s="1"/>
  <c r="E200" i="3"/>
  <c r="E201" i="3" s="1"/>
  <c r="G200" i="3"/>
  <c r="G201" i="3" s="1"/>
  <c r="I200" i="3"/>
  <c r="I201" i="3" s="1"/>
  <c r="K200" i="3"/>
  <c r="K201" i="3" s="1"/>
  <c r="M200" i="3"/>
  <c r="M201" i="3" s="1"/>
  <c r="O200" i="3"/>
  <c r="O201" i="3" s="1"/>
  <c r="Q200" i="3"/>
  <c r="Q201" i="3" s="1"/>
  <c r="S200" i="3"/>
  <c r="S201" i="3" s="1"/>
  <c r="C194" i="3"/>
  <c r="C197" i="3"/>
  <c r="C196" i="3"/>
  <c r="C195" i="3"/>
  <c r="C193" i="3"/>
  <c r="C192" i="3"/>
  <c r="C191" i="3"/>
  <c r="C190" i="3"/>
  <c r="I194" i="3"/>
  <c r="I197" i="3"/>
  <c r="I196" i="3"/>
  <c r="I195" i="3"/>
  <c r="I193" i="3"/>
  <c r="I192" i="3"/>
  <c r="I191" i="3"/>
  <c r="I190" i="3"/>
  <c r="O194" i="3"/>
  <c r="O197" i="3"/>
  <c r="O196" i="3"/>
  <c r="O195" i="3"/>
  <c r="O193" i="3"/>
  <c r="O192" i="3"/>
  <c r="O191" i="3"/>
  <c r="O190" i="3"/>
  <c r="C187" i="3"/>
  <c r="T178" i="3" l="1"/>
  <c r="T177" i="3"/>
  <c r="T17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6" i="3" s="1"/>
  <c r="T183" i="3"/>
  <c r="T182" i="3"/>
  <c r="T181" i="3"/>
  <c r="S186" i="3"/>
  <c r="R187" i="3"/>
  <c r="Q186" i="3"/>
  <c r="P187" i="3"/>
  <c r="O186" i="3"/>
  <c r="N187" i="3"/>
  <c r="M186" i="3"/>
  <c r="L187" i="3"/>
  <c r="K186" i="3"/>
  <c r="J187" i="3"/>
  <c r="I186" i="3"/>
  <c r="H187" i="3"/>
  <c r="G186" i="3"/>
  <c r="F187" i="3"/>
  <c r="E186" i="3"/>
  <c r="D187" i="3"/>
  <c r="T186" i="3" l="1"/>
  <c r="D186" i="3"/>
  <c r="F186" i="3"/>
  <c r="H186" i="3"/>
  <c r="J186" i="3"/>
  <c r="L186" i="3"/>
  <c r="N186" i="3"/>
  <c r="P186" i="3"/>
  <c r="R186" i="3"/>
  <c r="E187" i="3"/>
  <c r="G187" i="3"/>
  <c r="I187" i="3"/>
  <c r="K187" i="3"/>
  <c r="M187" i="3"/>
  <c r="O187" i="3"/>
  <c r="Q187" i="3"/>
  <c r="S187" i="3"/>
  <c r="T18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8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7" i="3" l="1"/>
  <c r="U187" i="3" l="1"/>
  <c r="U186" i="3"/>
  <c r="B186" i="3" l="1"/>
  <c r="B187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<sst xmlns="http://schemas.openxmlformats.org/spreadsheetml/2006/main" count="264" uniqueCount="215">
  <si>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</si>
  <si>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</si>
  <si>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</si>
  <si>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</si>
  <si>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</si>
  <si>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</si>
  <si>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</si>
  <si>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</si>
  <si>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</si>
  <si>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</si>
  <si>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</si>
  <si>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</si>
  <si>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</si>
  <si>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</si>
  <si>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</si>
  <si>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</si>
  <si>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</si>
  <si>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</si>
  <si>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</si>
  <si>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</si>
  <si>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</si>
  <si>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</si>
  <si>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</si>
  <si>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</si>
  <si>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</si>
  <si>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</si>
  <si>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</si>
  <si>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</si>
  <si>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</si>
  <si>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</si>
  <si>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</si>
  <si>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</si>
  <si>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</si>
  <si>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</si>
  <si>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</si>
  <si>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</si>
  <si>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</si>
  <si>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</si>
  <si>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</si>
  <si>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</si>
  <si>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</si>
  <si>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</si>
  <si>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</si>
  <si>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</si>
  <si>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</si>
  <si>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</si>
  <si>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</si>
  <si>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</si>
  <si>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</si>
  <si>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</si>
  <si>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</si>
  <si>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</si>
  <si>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</si>
  <si>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</si>
  <si>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</si>
  <si>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</si>
  <si>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</si>
  <si>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</si>
  <si>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</si>
  <si>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</si>
  <si>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</si>
  <si>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</si>
  <si>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</si>
  <si>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</si>
  <si>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</si>
  <si>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</si>
  <si>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</si>
  <si>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</si>
  <si>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</si>
  <si>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</si>
  <si>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</si>
  <si>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</si>
  <si>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</si>
  <si>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</si>
  <si>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</si>
  <si>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</si>
  <si>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</si>
  <si>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</si>
  <si>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</si>
  <si>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</si>
  <si>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</si>
  <si>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</si>
  <si>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</si>
  <si>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</si>
  <si>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</si>
  <si>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</si>
  <si>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</si>
  <si>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</si>
  <si>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</si>
  <si>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</si>
  <si>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</si>
  <si>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</si>
  <si>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</si>
  <si>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</si>
  <si>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</si>
  <si>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</si>
  <si>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</si>
  <si>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</si>
  <si>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</si>
  <si>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</si>
  <si>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</si>
  <si>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</si>
  <si>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</si>
  <si>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</si>
  <si>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</si>
  <si>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</si>
  <si>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</si>
  <si>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</si>
  <si>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</si>
  <si>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</si>
  <si>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</si>
  <si>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</si>
  <si>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</si>
  <si>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</si>
  <si>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</si>
  <si>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</si>
  <si>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</si>
  <si>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</si>
  <si>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</si>
  <si>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</si>
  <si>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</si>
  <si>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</si>
  <si>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</si>
  <si>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</si>
  <si>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</si>
  <si>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</si>
  <si>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</si>
  <si>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</si>
  <si>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</si>
  <si>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</si>
  <si>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</si>
  <si>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</si>
  <si>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</si>
  <si>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</si>
  <si>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</si>
  <si>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</si>
  <si>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</si>
  <si>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</si>
  <si>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</si>
  <si>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</si>
  <si>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</si>
  <si>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</si>
  <si>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</si>
  <si>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</si>
  <si>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</si>
  <si>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</si>
  <si>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</si>
  <si>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</si>
  <si>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</si>
  <si>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</si>
  <si>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</si>
  <si>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</si>
  <si>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</si>
  <si>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</si>
  <si>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</si>
  <si>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</si>
  <si>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</si>
  <si>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</si>
  <si>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</si>
  <si>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</si>
  <si>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</si>
  <si>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</si>
  <si>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</si>
  <si>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</si>
  <si>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</si>
  <si>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</si>
  <si>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</si>
  <si>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</si>
  <si>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</si>
  <si>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</si>
  <si>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</si>
  <si>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</si>
  <si>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</si>
  <si>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</si>
  <si>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</si>
  <si>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</si>
  <si>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</si>
  <si>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</si>
  <si>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</si>
  <si>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</si>
  <si>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</si>
  <si>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</si>
  <si>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</si>
  <si>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</si>
  <si>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</si>
  <si>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</si>
  <si>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</si>
  <si>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</si>
  <si>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</si>
  <si>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</si>
  <si>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</si>
  <si>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</si>
  <si>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</si>
  <si>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</si>
  <si>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</si>
  <si>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</si>
  <si>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</si>
  <si>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</si>
  <si>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</si>
  <si>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</si>
  <si>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</si>
  <si>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</si>
  <si>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</si>
  <si>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</si>
  <si>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</si>
  <si>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</si>
  <si>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</si>
  <si>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</si>
  <si>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</si>
  <si>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2016년 12월 건설수주액분석</t>
    <phoneticPr fontId="13" type="noConversion"/>
  </si>
  <si>
    <t>2016. 12</t>
    <phoneticPr fontId="12" type="noConversion"/>
  </si>
  <si>
    <t>16.12월 누적</t>
    <phoneticPr fontId="12" type="noConversion"/>
  </si>
  <si>
    <t>15.12월 누적</t>
    <phoneticPr fontId="12" type="noConversion"/>
  </si>
  <si>
    <t>14.12월 누적</t>
    <phoneticPr fontId="12" type="noConversion"/>
  </si>
  <si>
    <t>2016년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</si>
</sst>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20" fillId="7" borderId="0" xfId="0" applyNumberFormat="1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0" fillId="10" borderId="0" xfId="0" applyNumberFormat="1" applyFont="1" applyFill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76" fontId="16" fillId="11" borderId="1" xfId="0" applyNumberFormat="1" applyFont="1" applyFill="1" applyBorder="1" applyAlignment="1">
      <alignment vertical="center"/>
    </xf>
    <xf numFmtId="41" fontId="17" fillId="11" borderId="6" xfId="5" applyFont="1" applyFill="1" applyBorder="1" applyAlignment="1"/>
    <xf numFmtId="41" fontId="17" fillId="11" borderId="1" xfId="5" applyFont="1" applyFill="1" applyBorder="1" applyAlignment="1"/>
    <xf numFmtId="178" fontId="17" fillId="11" borderId="1" xfId="5" applyNumberFormat="1" applyFont="1" applyFill="1" applyBorder="1" applyAlignment="1"/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9"/>
  <sheetViews>
    <sheetView tabSelected="1" zoomScaleNormal="100" workbookViewId="0">
      <pane ySplit="5" topLeftCell="A163" activePane="bottomLeft" state="frozen"/>
      <selection pane="bottomLeft" activeCell="M209" sqref="M209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2.62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3" hidden="1" customWidth="1"/>
    <col min="21" max="21" width="12.25" style="179" hidden="1" customWidth="1"/>
    <col min="22" max="23" width="9" customWidth="1"/>
    <col min="25" max="25" width="12.375" bestFit="1" customWidth="1"/>
  </cols>
  <sheetData>
    <row r="1" spans="1:21" ht="26.25" customHeight="1">
      <c r="A1" s="275" t="s">
        <v>209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2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3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4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5">
        <v>162655.79666666666</v>
      </c>
      <c r="C161" s="216">
        <v>70415.899999999994</v>
      </c>
      <c r="D161" s="216">
        <v>40728.94</v>
      </c>
      <c r="E161" s="216">
        <v>1824.28</v>
      </c>
      <c r="F161" s="216">
        <v>29686.959999999999</v>
      </c>
      <c r="G161" s="216">
        <v>13831.09</v>
      </c>
      <c r="H161" s="216">
        <v>15855.87</v>
      </c>
      <c r="I161" s="216">
        <v>92239.896666666667</v>
      </c>
      <c r="J161" s="216">
        <v>27609.826666666664</v>
      </c>
      <c r="K161" s="216">
        <v>225.79</v>
      </c>
      <c r="L161" s="216">
        <v>64630.07</v>
      </c>
      <c r="M161" s="216">
        <v>30106.016666666666</v>
      </c>
      <c r="N161" s="216">
        <v>34524.053333333337</v>
      </c>
      <c r="O161" s="215">
        <v>68338.766666666663</v>
      </c>
      <c r="P161" s="215">
        <v>2050.0700000000002</v>
      </c>
      <c r="Q161" s="215">
        <v>94317.03</v>
      </c>
      <c r="R161" s="215">
        <v>43937.106666666667</v>
      </c>
      <c r="S161" s="215">
        <v>50379.92333333334</v>
      </c>
      <c r="T161" s="208"/>
      <c r="U161" s="217" t="e">
        <f>B161/T161*100</f>
        <v>#DIV/0!</v>
      </c>
      <c r="Y161" s="175"/>
    </row>
    <row r="162" spans="1:25" s="219" customFormat="1" ht="18" customHeight="1">
      <c r="A162" s="119" t="s">
        <v>182</v>
      </c>
      <c r="B162" s="218">
        <f>SUM(B150:B161)</f>
        <v>1579836.0176477062</v>
      </c>
      <c r="C162" s="218">
        <f t="shared" ref="C162:S162" si="7">SUM(C150:C161)</f>
        <v>447328.93999999994</v>
      </c>
      <c r="D162" s="218">
        <f t="shared" si="7"/>
        <v>306618.76</v>
      </c>
      <c r="E162" s="218">
        <f t="shared" si="7"/>
        <v>13759.650000000001</v>
      </c>
      <c r="F162" s="218">
        <f t="shared" si="7"/>
        <v>140711.18</v>
      </c>
      <c r="G162" s="218">
        <f t="shared" si="7"/>
        <v>51613.789999999994</v>
      </c>
      <c r="H162" s="218">
        <f t="shared" si="7"/>
        <v>89095.19</v>
      </c>
      <c r="I162" s="218">
        <f t="shared" si="7"/>
        <v>1132507.2631197104</v>
      </c>
      <c r="J162" s="218">
        <f t="shared" si="7"/>
        <v>148285.22433369514</v>
      </c>
      <c r="K162" s="218">
        <f t="shared" si="7"/>
        <v>69984.04352630589</v>
      </c>
      <c r="L162" s="218">
        <f t="shared" si="7"/>
        <v>984221.03878601524</v>
      </c>
      <c r="M162" s="218">
        <f t="shared" si="7"/>
        <v>625215.13161499659</v>
      </c>
      <c r="N162" s="218">
        <f t="shared" si="7"/>
        <v>359006.90717101883</v>
      </c>
      <c r="O162" s="218">
        <f t="shared" si="7"/>
        <v>454903.98433369515</v>
      </c>
      <c r="P162" s="218">
        <f t="shared" si="7"/>
        <v>83744.693526305899</v>
      </c>
      <c r="Q162" s="218">
        <f t="shared" si="7"/>
        <v>1124931.2187860152</v>
      </c>
      <c r="R162" s="218">
        <f t="shared" si="7"/>
        <v>676829.37479747715</v>
      </c>
      <c r="S162" s="218">
        <f t="shared" si="7"/>
        <v>448103.3696887024</v>
      </c>
      <c r="T162" s="208">
        <v>110.16800000000001</v>
      </c>
      <c r="U162" s="217">
        <f>B162/T162*100</f>
        <v>1434024.415118461</v>
      </c>
      <c r="Y162" s="220"/>
    </row>
    <row r="163" spans="1:25" s="163" customFormat="1" ht="18" customHeight="1">
      <c r="A163" s="161" t="s">
        <v>184</v>
      </c>
      <c r="B163" s="172">
        <v>78814.60647506715</v>
      </c>
      <c r="C163" s="224">
        <v>29437.54</v>
      </c>
      <c r="D163" s="224">
        <v>19304.73</v>
      </c>
      <c r="E163" s="224">
        <v>3106.93</v>
      </c>
      <c r="F163" s="224">
        <v>10132.81</v>
      </c>
      <c r="G163" s="224">
        <v>4609.59</v>
      </c>
      <c r="H163" s="224">
        <v>5523.22</v>
      </c>
      <c r="I163" s="224">
        <v>49377.066475067157</v>
      </c>
      <c r="J163" s="224">
        <v>4781.047842709002</v>
      </c>
      <c r="K163" s="224">
        <v>1748</v>
      </c>
      <c r="L163" s="224">
        <v>44596.018632358144</v>
      </c>
      <c r="M163" s="224">
        <v>24639.523583227863</v>
      </c>
      <c r="N163" s="224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5"/>
      <c r="U163" s="226"/>
      <c r="Y163" s="197"/>
    </row>
    <row r="164" spans="1:25" s="163" customFormat="1" ht="18" customHeight="1">
      <c r="A164" s="161" t="s">
        <v>186</v>
      </c>
      <c r="B164" s="172">
        <v>110447.21469007744</v>
      </c>
      <c r="C164" s="224">
        <v>30454.22</v>
      </c>
      <c r="D164" s="224">
        <v>15153.86</v>
      </c>
      <c r="E164" s="224">
        <v>269.04000000000002</v>
      </c>
      <c r="F164" s="224">
        <v>15300.36</v>
      </c>
      <c r="G164" s="224">
        <v>8684.23</v>
      </c>
      <c r="H164" s="224">
        <v>6616.13</v>
      </c>
      <c r="I164" s="224">
        <v>79992.994690077438</v>
      </c>
      <c r="J164" s="224">
        <v>7497.6628790194964</v>
      </c>
      <c r="K164" s="224">
        <v>6507.03</v>
      </c>
      <c r="L164" s="224">
        <v>72495.331811057942</v>
      </c>
      <c r="M164" s="224">
        <v>39013.060793636883</v>
      </c>
      <c r="N164" s="224">
        <v>33482.271017421066</v>
      </c>
      <c r="O164" s="228">
        <v>22651.522879019496</v>
      </c>
      <c r="P164" s="228">
        <v>6776.07</v>
      </c>
      <c r="Q164" s="228">
        <v>87795.691811057943</v>
      </c>
      <c r="R164" s="228">
        <v>47697.290793636879</v>
      </c>
      <c r="S164" s="228">
        <v>40098.401017421063</v>
      </c>
      <c r="T164" s="229"/>
      <c r="U164" s="226"/>
      <c r="Y164" s="197"/>
    </row>
    <row r="165" spans="1:25" s="160" customFormat="1" ht="18" customHeight="1">
      <c r="A165" s="161" t="s">
        <v>187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8">
        <v>35886.32565411229</v>
      </c>
      <c r="P165" s="228">
        <v>7781.27</v>
      </c>
      <c r="Q165" s="228">
        <v>96130.996569609546</v>
      </c>
      <c r="R165" s="228">
        <v>57340.642455490561</v>
      </c>
      <c r="S165" s="228">
        <v>38790.354114119</v>
      </c>
      <c r="T165" s="227"/>
      <c r="U165" s="193"/>
      <c r="Y165" s="175"/>
    </row>
    <row r="166" spans="1:25" s="160" customFormat="1" ht="18" customHeight="1">
      <c r="A166" s="161" t="s">
        <v>188</v>
      </c>
      <c r="B166" s="231">
        <v>120303.25663763564</v>
      </c>
      <c r="C166" s="232">
        <v>20870.69311692</v>
      </c>
      <c r="D166" s="233">
        <v>15759.23569892</v>
      </c>
      <c r="E166" s="232">
        <v>1467.17</v>
      </c>
      <c r="F166" s="232">
        <v>5111.457418</v>
      </c>
      <c r="G166" s="232">
        <v>1800.81</v>
      </c>
      <c r="H166" s="232">
        <v>3310.647418</v>
      </c>
      <c r="I166" s="232">
        <v>99432.563520715645</v>
      </c>
      <c r="J166" s="232">
        <v>7165.0688986645964</v>
      </c>
      <c r="K166" s="232">
        <v>569.90951551680644</v>
      </c>
      <c r="L166" s="232">
        <v>92267.494622051046</v>
      </c>
      <c r="M166" s="232">
        <v>62016.068573918405</v>
      </c>
      <c r="N166" s="232">
        <v>30251.426048132646</v>
      </c>
      <c r="O166" s="234">
        <v>22924.304597584596</v>
      </c>
      <c r="P166" s="234">
        <v>2037.0795155168066</v>
      </c>
      <c r="Q166" s="234">
        <v>97378.952040051052</v>
      </c>
      <c r="R166" s="234">
        <v>63816.87857391841</v>
      </c>
      <c r="S166" s="234">
        <v>33562.07346613265</v>
      </c>
      <c r="T166" s="227"/>
      <c r="U166" s="193"/>
      <c r="Y166" s="175"/>
    </row>
    <row r="167" spans="1:25" s="163" customFormat="1" ht="18" customHeight="1">
      <c r="A167" s="161" t="s">
        <v>189</v>
      </c>
      <c r="B167" s="231">
        <v>109717.3168216382</v>
      </c>
      <c r="C167" s="232">
        <v>30351.01</v>
      </c>
      <c r="D167" s="233">
        <v>19066.310000000001</v>
      </c>
      <c r="E167" s="232">
        <v>603</v>
      </c>
      <c r="F167" s="232">
        <v>11284.7</v>
      </c>
      <c r="G167" s="232">
        <v>2436.46</v>
      </c>
      <c r="H167" s="232">
        <v>8848.24</v>
      </c>
      <c r="I167" s="232">
        <v>79366.306821638209</v>
      </c>
      <c r="J167" s="232">
        <v>5262.6004868198779</v>
      </c>
      <c r="K167" s="232">
        <v>2195.86</v>
      </c>
      <c r="L167" s="232">
        <v>74103.706334818329</v>
      </c>
      <c r="M167" s="232">
        <v>48265.997098407744</v>
      </c>
      <c r="N167" s="232">
        <v>25837.709236410592</v>
      </c>
      <c r="O167" s="234">
        <v>24328.910486819877</v>
      </c>
      <c r="P167" s="234">
        <v>2798.86</v>
      </c>
      <c r="Q167" s="234">
        <v>85388.406334818341</v>
      </c>
      <c r="R167" s="234">
        <v>50702.457098407744</v>
      </c>
      <c r="S167" s="234">
        <v>34685.949236410583</v>
      </c>
      <c r="T167" s="229"/>
      <c r="U167" s="226"/>
      <c r="Y167" s="197"/>
    </row>
    <row r="168" spans="1:25" s="163" customFormat="1" ht="18" customHeight="1">
      <c r="A168" s="161" t="s">
        <v>190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9"/>
      <c r="U168" s="226"/>
      <c r="Y168" s="197"/>
    </row>
    <row r="169" spans="1:25" s="160" customFormat="1" ht="18" customHeight="1">
      <c r="A169" s="161" t="s">
        <v>202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7"/>
      <c r="U169" s="193"/>
      <c r="Y169" s="175"/>
    </row>
    <row r="170" spans="1:25" s="160" customFormat="1" ht="18" customHeight="1">
      <c r="A170" s="161" t="s">
        <v>205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7"/>
      <c r="U170" s="193"/>
      <c r="Y170" s="175"/>
    </row>
    <row r="171" spans="1:25" s="160" customFormat="1" ht="18" customHeight="1">
      <c r="A171" s="161" t="s">
        <v>206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7"/>
      <c r="U171" s="193"/>
      <c r="Y171" s="175"/>
    </row>
    <row r="172" spans="1:25" s="261" customFormat="1" ht="18" customHeight="1">
      <c r="A172" s="141" t="s">
        <v>207</v>
      </c>
      <c r="B172" s="256">
        <v>168155.86559022707</v>
      </c>
      <c r="C172" s="257">
        <v>38841.589999999997</v>
      </c>
      <c r="D172" s="258">
        <v>29453.17</v>
      </c>
      <c r="E172" s="257">
        <v>1361.1</v>
      </c>
      <c r="F172" s="257">
        <v>9388.42</v>
      </c>
      <c r="G172" s="257">
        <v>2528.4</v>
      </c>
      <c r="H172" s="257">
        <v>6860.02</v>
      </c>
      <c r="I172" s="257">
        <v>129314.27559022707</v>
      </c>
      <c r="J172" s="257">
        <v>7469.4033823992058</v>
      </c>
      <c r="K172" s="257">
        <v>2402.89</v>
      </c>
      <c r="L172" s="257">
        <v>121844.87220782787</v>
      </c>
      <c r="M172" s="257">
        <v>76098.300985062699</v>
      </c>
      <c r="N172" s="257">
        <v>45746.571222765167</v>
      </c>
      <c r="O172" s="259">
        <v>36922.573382399205</v>
      </c>
      <c r="P172" s="259">
        <v>3763.99</v>
      </c>
      <c r="Q172" s="259">
        <v>131233.29220782788</v>
      </c>
      <c r="R172" s="259">
        <v>78626.700985062693</v>
      </c>
      <c r="S172" s="259">
        <v>52606.591222765164</v>
      </c>
      <c r="T172" s="260"/>
      <c r="U172" s="217"/>
      <c r="Y172" s="262"/>
    </row>
    <row r="173" spans="1:25" s="163" customFormat="1" ht="18" customHeight="1">
      <c r="A173" s="161" t="s">
        <v>208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9"/>
      <c r="U173" s="226"/>
      <c r="Y173" s="197"/>
    </row>
    <row r="174" spans="1:25" s="160" customFormat="1" ht="18" customHeight="1">
      <c r="A174" s="252" t="s">
        <v>210</v>
      </c>
      <c r="B174" s="263">
        <v>222009.90099150129</v>
      </c>
      <c r="C174" s="264">
        <v>86333.41</v>
      </c>
      <c r="D174" s="265">
        <v>48557.59</v>
      </c>
      <c r="E174" s="264">
        <v>2691.28</v>
      </c>
      <c r="F174" s="264">
        <v>37775.82</v>
      </c>
      <c r="G174" s="264">
        <v>20869.509999999998</v>
      </c>
      <c r="H174" s="264">
        <v>16906.310000000001</v>
      </c>
      <c r="I174" s="264">
        <v>135676.49099150128</v>
      </c>
      <c r="J174" s="264">
        <v>9380.3349945277114</v>
      </c>
      <c r="K174" s="264">
        <v>5183.4799999999996</v>
      </c>
      <c r="L174" s="264">
        <v>126296.15599697357</v>
      </c>
      <c r="M174" s="264">
        <v>64733.935477132967</v>
      </c>
      <c r="N174" s="264">
        <v>61562.220519840615</v>
      </c>
      <c r="O174" s="266">
        <v>57937.924994527719</v>
      </c>
      <c r="P174" s="266">
        <v>7874.76</v>
      </c>
      <c r="Q174" s="266">
        <v>164071.97599697358</v>
      </c>
      <c r="R174" s="266">
        <v>85603.445477132962</v>
      </c>
      <c r="S174" s="266">
        <v>78468.530519840613</v>
      </c>
      <c r="T174" s="227">
        <v>109.85471669665</v>
      </c>
      <c r="U174" s="193"/>
      <c r="Y174" s="175"/>
    </row>
    <row r="175" spans="1:25" s="163" customFormat="1" ht="18" customHeight="1">
      <c r="A175" s="268" t="s">
        <v>214</v>
      </c>
      <c r="B175" s="269">
        <f>SUM(B163:B174)</f>
        <v>1648757.1454288536</v>
      </c>
      <c r="C175" s="269">
        <f t="shared" ref="C175:S175" si="8">SUM(C163:C174)</f>
        <v>474105.65311692003</v>
      </c>
      <c r="D175" s="269">
        <f t="shared" si="8"/>
        <v>272513.09569891996</v>
      </c>
      <c r="E175" s="269">
        <f t="shared" si="8"/>
        <v>16539.27</v>
      </c>
      <c r="F175" s="269">
        <f t="shared" si="8"/>
        <v>201592.55741800001</v>
      </c>
      <c r="G175" s="269">
        <f t="shared" si="8"/>
        <v>89838.36</v>
      </c>
      <c r="H175" s="269">
        <f t="shared" si="8"/>
        <v>111754.19741800001</v>
      </c>
      <c r="I175" s="269">
        <f t="shared" si="8"/>
        <v>1174651.4923119335</v>
      </c>
      <c r="J175" s="269">
        <f t="shared" si="8"/>
        <v>109445.5697807932</v>
      </c>
      <c r="K175" s="269">
        <f t="shared" si="8"/>
        <v>40446.395887407925</v>
      </c>
      <c r="L175" s="269">
        <f t="shared" si="8"/>
        <v>1065205.92253114</v>
      </c>
      <c r="M175" s="269">
        <f t="shared" si="8"/>
        <v>669633.68816707656</v>
      </c>
      <c r="N175" s="269">
        <f t="shared" si="8"/>
        <v>395572.23436406365</v>
      </c>
      <c r="O175" s="269">
        <f t="shared" si="8"/>
        <v>381958.66547971324</v>
      </c>
      <c r="P175" s="269">
        <f t="shared" si="8"/>
        <v>56985.665887407929</v>
      </c>
      <c r="Q175" s="269">
        <f t="shared" si="8"/>
        <v>1266798.4799491405</v>
      </c>
      <c r="R175" s="269">
        <f t="shared" si="8"/>
        <v>759472.04816707643</v>
      </c>
      <c r="S175" s="269">
        <f t="shared" si="8"/>
        <v>507326.43178206362</v>
      </c>
      <c r="T175" s="227">
        <v>109.85471669665</v>
      </c>
      <c r="U175" s="217">
        <f>B175/T175*100</f>
        <v>1500852.3939683805</v>
      </c>
      <c r="Y175" s="197"/>
    </row>
    <row r="176" spans="1:25" ht="18" customHeight="1">
      <c r="A176" s="164" t="s">
        <v>155</v>
      </c>
      <c r="B176" s="165">
        <f>(B174-B173)/B173*100</f>
        <v>65.204805702582007</v>
      </c>
      <c r="C176" s="165">
        <f t="shared" ref="C176:S176" si="9">(C174-C173)/C173*100</f>
        <v>130.08639958723072</v>
      </c>
      <c r="D176" s="165">
        <f t="shared" si="9"/>
        <v>159.35807826208642</v>
      </c>
      <c r="E176" s="165">
        <f t="shared" si="9"/>
        <v>143.72458636334824</v>
      </c>
      <c r="F176" s="165">
        <f t="shared" si="9"/>
        <v>100.93574716954032</v>
      </c>
      <c r="G176" s="165">
        <f t="shared" si="9"/>
        <v>165.57215791670484</v>
      </c>
      <c r="H176" s="165">
        <f t="shared" si="9"/>
        <v>54.513632795113729</v>
      </c>
      <c r="I176" s="165">
        <f t="shared" si="9"/>
        <v>40.071253687294771</v>
      </c>
      <c r="J176" s="165">
        <f t="shared" si="9"/>
        <v>63.387461378407352</v>
      </c>
      <c r="K176" s="165">
        <f t="shared" si="9"/>
        <v>39.216613130217098</v>
      </c>
      <c r="L176" s="165">
        <f t="shared" si="9"/>
        <v>38.602200460729655</v>
      </c>
      <c r="M176" s="165">
        <f t="shared" si="9"/>
        <v>1.9794791495691573</v>
      </c>
      <c r="N176" s="165">
        <f t="shared" si="9"/>
        <v>122.69724389147724</v>
      </c>
      <c r="O176" s="165">
        <f t="shared" si="9"/>
        <v>136.83532627059199</v>
      </c>
      <c r="P176" s="165">
        <f t="shared" si="9"/>
        <v>63.121251980818428</v>
      </c>
      <c r="Q176" s="165">
        <f t="shared" si="9"/>
        <v>49.263172179590519</v>
      </c>
      <c r="R176" s="165">
        <f t="shared" si="9"/>
        <v>20.00079272767665</v>
      </c>
      <c r="S176" s="165">
        <f t="shared" si="9"/>
        <v>103.36254261665709</v>
      </c>
      <c r="T176" s="165" t="e">
        <f t="shared" ref="T176:U176" si="10">(T163-T161)/T161*100</f>
        <v>#DIV/0!</v>
      </c>
      <c r="U176" s="165" t="e">
        <f t="shared" si="10"/>
        <v>#DIV/0!</v>
      </c>
    </row>
    <row r="177" spans="1:21" s="174" customFormat="1" ht="18" customHeight="1">
      <c r="A177" s="173" t="s">
        <v>156</v>
      </c>
      <c r="B177" s="221">
        <f>(B174-B161)/B161*100</f>
        <v>36.490617328855492</v>
      </c>
      <c r="C177" s="221">
        <f t="shared" ref="C177:S177" si="11">(C174-C161)/C161*100</f>
        <v>22.604994042538703</v>
      </c>
      <c r="D177" s="221">
        <f t="shared" si="11"/>
        <v>19.221344822624882</v>
      </c>
      <c r="E177" s="221">
        <f t="shared" si="11"/>
        <v>47.525599140482832</v>
      </c>
      <c r="F177" s="221">
        <f t="shared" si="11"/>
        <v>27.247181927688118</v>
      </c>
      <c r="G177" s="221">
        <f t="shared" si="11"/>
        <v>50.888397082225609</v>
      </c>
      <c r="H177" s="221">
        <f t="shared" si="11"/>
        <v>6.6249281811720229</v>
      </c>
      <c r="I177" s="221">
        <f t="shared" si="11"/>
        <v>47.090896558356164</v>
      </c>
      <c r="J177" s="221">
        <f t="shared" si="11"/>
        <v>-66.025375284761978</v>
      </c>
      <c r="K177" s="221">
        <f t="shared" si="11"/>
        <v>2195.7084016121171</v>
      </c>
      <c r="L177" s="221">
        <f t="shared" si="11"/>
        <v>95.413924194997108</v>
      </c>
      <c r="M177" s="221">
        <f t="shared" si="11"/>
        <v>115.0199283879567</v>
      </c>
      <c r="N177" s="221">
        <f t="shared" si="11"/>
        <v>78.316896702281596</v>
      </c>
      <c r="O177" s="221">
        <f t="shared" si="11"/>
        <v>-15.219533771908299</v>
      </c>
      <c r="P177" s="221">
        <f t="shared" si="11"/>
        <v>284.12151780183115</v>
      </c>
      <c r="Q177" s="221">
        <f t="shared" si="11"/>
        <v>73.957954355616977</v>
      </c>
      <c r="R177" s="221">
        <f t="shared" si="11"/>
        <v>94.831776535883932</v>
      </c>
      <c r="S177" s="221">
        <f t="shared" si="11"/>
        <v>55.753572709235833</v>
      </c>
      <c r="T177" s="221">
        <f t="shared" ref="T177:U177" si="12">(T163-T150)/T150*100</f>
        <v>-100</v>
      </c>
      <c r="U177" s="221">
        <f t="shared" si="12"/>
        <v>-100</v>
      </c>
    </row>
    <row r="178" spans="1:21" ht="18" customHeight="1">
      <c r="A178" s="166" t="s">
        <v>185</v>
      </c>
      <c r="B178" s="165">
        <f>(B174-B148)/B148*100</f>
        <v>54.772209861409259</v>
      </c>
      <c r="C178" s="165">
        <f t="shared" ref="C178:S178" si="13">(C174-C148)/C148*100</f>
        <v>19.19235973050586</v>
      </c>
      <c r="D178" s="165">
        <f t="shared" si="13"/>
        <v>50.254014914750741</v>
      </c>
      <c r="E178" s="165">
        <f t="shared" si="13"/>
        <v>261.24563758389263</v>
      </c>
      <c r="F178" s="165">
        <f t="shared" si="13"/>
        <v>-5.8311853421413442</v>
      </c>
      <c r="G178" s="165">
        <f t="shared" si="13"/>
        <v>2.2965050732807137</v>
      </c>
      <c r="H178" s="165">
        <f t="shared" si="13"/>
        <v>-14.242112204524696</v>
      </c>
      <c r="I178" s="165">
        <f t="shared" si="13"/>
        <v>91.061357223428828</v>
      </c>
      <c r="J178" s="165">
        <f t="shared" si="13"/>
        <v>-22.998399322543825</v>
      </c>
      <c r="K178" s="165">
        <f t="shared" si="13"/>
        <v>116.51963241436924</v>
      </c>
      <c r="L178" s="165">
        <f t="shared" si="13"/>
        <v>114.68349962938953</v>
      </c>
      <c r="M178" s="165">
        <f t="shared" si="13"/>
        <v>52.264984421915059</v>
      </c>
      <c r="N178" s="165">
        <f t="shared" si="13"/>
        <v>277.33509359387443</v>
      </c>
      <c r="O178" s="165">
        <f t="shared" si="13"/>
        <v>30.200510111525467</v>
      </c>
      <c r="P178" s="165">
        <f t="shared" si="13"/>
        <v>150.86842943612618</v>
      </c>
      <c r="Q178" s="165">
        <f t="shared" si="13"/>
        <v>65.823067590731696</v>
      </c>
      <c r="R178" s="165">
        <f t="shared" si="13"/>
        <v>36.062060680494255</v>
      </c>
      <c r="S178" s="165">
        <f t="shared" si="13"/>
        <v>117.79269621649398</v>
      </c>
      <c r="T178" s="165">
        <f t="shared" ref="T178:U178" si="14">(T163-T137)/T137*100</f>
        <v>-100</v>
      </c>
      <c r="U178" s="165">
        <f t="shared" si="14"/>
        <v>-100</v>
      </c>
    </row>
    <row r="179" spans="1:21" s="222" customFormat="1" ht="18" customHeight="1">
      <c r="T179" s="253"/>
      <c r="U179" s="254"/>
    </row>
    <row r="180" spans="1:21" s="246" customFormat="1" ht="17.25">
      <c r="A180" s="241"/>
      <c r="B180" s="242" t="s">
        <v>166</v>
      </c>
      <c r="C180" s="242" t="s">
        <v>160</v>
      </c>
      <c r="D180" s="241" t="s">
        <v>162</v>
      </c>
      <c r="E180" s="241"/>
      <c r="F180" s="241" t="s">
        <v>163</v>
      </c>
      <c r="G180" s="241"/>
      <c r="H180" s="241"/>
      <c r="I180" s="242" t="s">
        <v>161</v>
      </c>
      <c r="J180" s="241" t="s">
        <v>164</v>
      </c>
      <c r="K180" s="241"/>
      <c r="L180" s="241" t="s">
        <v>165</v>
      </c>
      <c r="M180" s="241" t="s">
        <v>167</v>
      </c>
      <c r="N180" s="243" t="s">
        <v>168</v>
      </c>
      <c r="O180" s="243"/>
      <c r="P180" s="243"/>
      <c r="Q180" s="243"/>
      <c r="R180" s="241"/>
      <c r="S180" s="241"/>
      <c r="T180" s="244"/>
      <c r="U180" s="245"/>
    </row>
    <row r="181" spans="1:21" ht="17.25">
      <c r="A181" s="156" t="s">
        <v>211</v>
      </c>
      <c r="B181" s="157">
        <f>SUM(B163:B174)</f>
        <v>1648757.1454288536</v>
      </c>
      <c r="C181" s="157">
        <f t="shared" ref="C181:S181" si="15">SUM(C163:C174)</f>
        <v>474105.65311692003</v>
      </c>
      <c r="D181" s="157">
        <f t="shared" si="15"/>
        <v>272513.09569891996</v>
      </c>
      <c r="E181" s="157">
        <f t="shared" si="15"/>
        <v>16539.27</v>
      </c>
      <c r="F181" s="157">
        <f t="shared" si="15"/>
        <v>201592.55741800001</v>
      </c>
      <c r="G181" s="157">
        <f t="shared" si="15"/>
        <v>89838.36</v>
      </c>
      <c r="H181" s="157">
        <f t="shared" si="15"/>
        <v>111754.19741800001</v>
      </c>
      <c r="I181" s="157">
        <f t="shared" si="15"/>
        <v>1174651.4923119335</v>
      </c>
      <c r="J181" s="157">
        <f t="shared" si="15"/>
        <v>109445.5697807932</v>
      </c>
      <c r="K181" s="157">
        <f t="shared" si="15"/>
        <v>40446.395887407925</v>
      </c>
      <c r="L181" s="157">
        <f t="shared" si="15"/>
        <v>1065205.92253114</v>
      </c>
      <c r="M181" s="157">
        <f t="shared" si="15"/>
        <v>669633.68816707656</v>
      </c>
      <c r="N181" s="157">
        <f t="shared" si="15"/>
        <v>395572.23436406365</v>
      </c>
      <c r="O181" s="157">
        <f t="shared" si="15"/>
        <v>381958.66547971324</v>
      </c>
      <c r="P181" s="157">
        <f t="shared" si="15"/>
        <v>56985.665887407929</v>
      </c>
      <c r="Q181" s="157">
        <f t="shared" si="15"/>
        <v>1266798.4799491405</v>
      </c>
      <c r="R181" s="157">
        <f t="shared" si="15"/>
        <v>759472.04816707643</v>
      </c>
      <c r="S181" s="157">
        <f t="shared" si="15"/>
        <v>507326.43178206362</v>
      </c>
      <c r="T181" s="209">
        <f t="shared" ref="T181" si="16">SUM(T150:T161)</f>
        <v>989.4000000000002</v>
      </c>
      <c r="U181" s="223">
        <f>B181/T174*100</f>
        <v>1500852.3939683805</v>
      </c>
    </row>
    <row r="182" spans="1:21">
      <c r="A182" t="s">
        <v>212</v>
      </c>
      <c r="B182" s="230">
        <f>SUM(B150:B161)</f>
        <v>1579836.0176477062</v>
      </c>
      <c r="C182" s="230">
        <f t="shared" ref="C182:S182" si="17">SUM(C150:C161)</f>
        <v>447328.93999999994</v>
      </c>
      <c r="D182" s="230">
        <f t="shared" si="17"/>
        <v>306618.76</v>
      </c>
      <c r="E182" s="230">
        <f t="shared" si="17"/>
        <v>13759.650000000001</v>
      </c>
      <c r="F182" s="230">
        <f t="shared" si="17"/>
        <v>140711.18</v>
      </c>
      <c r="G182" s="230">
        <f t="shared" si="17"/>
        <v>51613.789999999994</v>
      </c>
      <c r="H182" s="230">
        <f t="shared" si="17"/>
        <v>89095.19</v>
      </c>
      <c r="I182" s="230">
        <f t="shared" si="17"/>
        <v>1132507.2631197104</v>
      </c>
      <c r="J182" s="230">
        <f t="shared" si="17"/>
        <v>148285.22433369514</v>
      </c>
      <c r="K182" s="230">
        <f t="shared" si="17"/>
        <v>69984.04352630589</v>
      </c>
      <c r="L182" s="230">
        <f t="shared" si="17"/>
        <v>984221.03878601524</v>
      </c>
      <c r="M182" s="230">
        <f t="shared" si="17"/>
        <v>625215.13161499659</v>
      </c>
      <c r="N182" s="230">
        <f t="shared" si="17"/>
        <v>359006.90717101883</v>
      </c>
      <c r="O182" s="230">
        <f t="shared" si="17"/>
        <v>454903.98433369515</v>
      </c>
      <c r="P182" s="230">
        <f t="shared" si="17"/>
        <v>83744.693526305899</v>
      </c>
      <c r="Q182" s="230">
        <f t="shared" si="17"/>
        <v>1124931.2187860152</v>
      </c>
      <c r="R182" s="230">
        <f t="shared" si="17"/>
        <v>676829.37479747715</v>
      </c>
      <c r="S182" s="230">
        <f t="shared" si="17"/>
        <v>448103.3696887024</v>
      </c>
      <c r="T182" s="210">
        <f t="shared" ref="T182" si="18">SUM(T137:T148)</f>
        <v>1321.1999999999998</v>
      </c>
      <c r="U182" s="271">
        <f>B182/T162*100</f>
        <v>1434024.415118461</v>
      </c>
    </row>
    <row r="183" spans="1:21">
      <c r="A183" t="s">
        <v>213</v>
      </c>
      <c r="B183" s="143">
        <f>SUM(B137:B148)</f>
        <v>1074664</v>
      </c>
      <c r="C183" s="143">
        <f t="shared" ref="C183:S183" si="19">SUM(C137:C148)</f>
        <v>407306</v>
      </c>
      <c r="D183" s="143">
        <f t="shared" si="19"/>
        <v>245342</v>
      </c>
      <c r="E183" s="143">
        <f t="shared" si="19"/>
        <v>7930</v>
      </c>
      <c r="F183" s="143">
        <f t="shared" si="19"/>
        <v>161965</v>
      </c>
      <c r="G183" s="143">
        <f t="shared" si="19"/>
        <v>52577</v>
      </c>
      <c r="H183" s="143">
        <f t="shared" si="19"/>
        <v>109387</v>
      </c>
      <c r="I183" s="143">
        <f t="shared" si="19"/>
        <v>667361</v>
      </c>
      <c r="J183" s="143">
        <f t="shared" si="19"/>
        <v>81956</v>
      </c>
      <c r="K183" s="143">
        <f t="shared" si="19"/>
        <v>21176</v>
      </c>
      <c r="L183" s="143">
        <f t="shared" si="19"/>
        <v>585403</v>
      </c>
      <c r="M183" s="143">
        <f t="shared" si="19"/>
        <v>358286</v>
      </c>
      <c r="N183" s="143">
        <f t="shared" si="19"/>
        <v>227116</v>
      </c>
      <c r="O183" s="143">
        <f t="shared" si="19"/>
        <v>327297</v>
      </c>
      <c r="P183" s="143">
        <f t="shared" si="19"/>
        <v>29108</v>
      </c>
      <c r="Q183" s="143">
        <f t="shared" si="19"/>
        <v>747367</v>
      </c>
      <c r="R183" s="143">
        <f t="shared" si="19"/>
        <v>410863</v>
      </c>
      <c r="S183" s="143">
        <f t="shared" si="19"/>
        <v>336504</v>
      </c>
      <c r="T183" s="211">
        <f t="shared" ref="T183" si="20">SUM(T124:T135)</f>
        <v>1302</v>
      </c>
      <c r="U183" s="143">
        <f>B183/T149*100</f>
        <v>976079.92733878293</v>
      </c>
    </row>
    <row r="184" spans="1:21" hidden="1">
      <c r="A184" t="s">
        <v>203</v>
      </c>
      <c r="B184" s="143">
        <f>SUM(B124:B130)</f>
        <v>458926</v>
      </c>
      <c r="C184" s="143">
        <f t="shared" ref="C184:S184" si="21">SUM(C124:C130)</f>
        <v>172692</v>
      </c>
      <c r="D184" s="143">
        <f t="shared" si="21"/>
        <v>107762</v>
      </c>
      <c r="E184" s="143">
        <f t="shared" si="21"/>
        <v>10668</v>
      </c>
      <c r="F184" s="143">
        <f t="shared" si="21"/>
        <v>64930</v>
      </c>
      <c r="G184" s="143">
        <f t="shared" si="21"/>
        <v>14677</v>
      </c>
      <c r="H184" s="143">
        <f t="shared" si="21"/>
        <v>50253</v>
      </c>
      <c r="I184" s="143">
        <f t="shared" si="21"/>
        <v>286233</v>
      </c>
      <c r="J184" s="143">
        <f t="shared" si="21"/>
        <v>48335</v>
      </c>
      <c r="K184" s="143">
        <f t="shared" si="21"/>
        <v>24478</v>
      </c>
      <c r="L184" s="143">
        <f t="shared" si="21"/>
        <v>237898</v>
      </c>
      <c r="M184" s="143">
        <f t="shared" si="21"/>
        <v>123239</v>
      </c>
      <c r="N184" s="143">
        <f t="shared" si="21"/>
        <v>114657</v>
      </c>
      <c r="O184" s="143">
        <f t="shared" si="21"/>
        <v>156098</v>
      </c>
      <c r="P184" s="143">
        <f t="shared" si="21"/>
        <v>35148</v>
      </c>
      <c r="Q184" s="143">
        <f t="shared" si="21"/>
        <v>302828</v>
      </c>
      <c r="R184" s="143">
        <f t="shared" si="21"/>
        <v>137917</v>
      </c>
      <c r="S184" s="143">
        <f t="shared" si="21"/>
        <v>164911</v>
      </c>
      <c r="T184" s="211"/>
      <c r="U184" s="143"/>
    </row>
    <row r="185" spans="1:21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211"/>
      <c r="U185" s="143"/>
    </row>
    <row r="186" spans="1:21">
      <c r="A186" s="177" t="s">
        <v>170</v>
      </c>
      <c r="B186" s="178">
        <f t="shared" ref="B186:U186" si="22">100*(B181/B182-1)</f>
        <v>4.3625494678724452</v>
      </c>
      <c r="C186" s="178">
        <f t="shared" si="22"/>
        <v>5.9859111992441427</v>
      </c>
      <c r="D186" s="178">
        <f t="shared" si="22"/>
        <v>-11.123149901552033</v>
      </c>
      <c r="E186" s="178">
        <f t="shared" si="22"/>
        <v>20.20124058388113</v>
      </c>
      <c r="F186" s="178">
        <f t="shared" si="22"/>
        <v>43.266908441816796</v>
      </c>
      <c r="G186" s="178">
        <f t="shared" si="22"/>
        <v>74.058831951693563</v>
      </c>
      <c r="H186" s="178">
        <f t="shared" si="22"/>
        <v>25.432357704158903</v>
      </c>
      <c r="I186" s="178">
        <f t="shared" si="22"/>
        <v>3.7213208748991811</v>
      </c>
      <c r="J186" s="178">
        <f t="shared" si="22"/>
        <v>-26.192531809844198</v>
      </c>
      <c r="K186" s="178">
        <f t="shared" si="22"/>
        <v>-42.206260385333735</v>
      </c>
      <c r="L186" s="178">
        <f t="shared" si="22"/>
        <v>8.2283227602018449</v>
      </c>
      <c r="M186" s="178">
        <f t="shared" si="22"/>
        <v>7.1045235961167741</v>
      </c>
      <c r="N186" s="178">
        <f t="shared" si="22"/>
        <v>10.185131946674876</v>
      </c>
      <c r="O186" s="178">
        <f t="shared" si="22"/>
        <v>-16.035322038523368</v>
      </c>
      <c r="P186" s="178">
        <f t="shared" si="22"/>
        <v>-31.953102354470275</v>
      </c>
      <c r="Q186" s="178">
        <f t="shared" si="22"/>
        <v>12.611194248500212</v>
      </c>
      <c r="R186" s="178">
        <f t="shared" si="22"/>
        <v>12.210266936822567</v>
      </c>
      <c r="S186" s="178">
        <f t="shared" si="22"/>
        <v>13.216384008561132</v>
      </c>
      <c r="T186" s="212">
        <f t="shared" si="22"/>
        <v>-25.113533151680269</v>
      </c>
      <c r="U186" s="178">
        <f t="shared" si="22"/>
        <v>4.660170227603766</v>
      </c>
    </row>
    <row r="187" spans="1:21">
      <c r="A187" t="s">
        <v>171</v>
      </c>
      <c r="B187" s="176">
        <f t="shared" ref="B187:U187" si="23">100*(B181/B183-1)</f>
        <v>53.420710606185139</v>
      </c>
      <c r="C187" s="176">
        <f t="shared" si="23"/>
        <v>16.40036069120514</v>
      </c>
      <c r="D187" s="176">
        <f t="shared" si="23"/>
        <v>11.074783648506958</v>
      </c>
      <c r="E187" s="176">
        <f t="shared" si="23"/>
        <v>108.56582597730137</v>
      </c>
      <c r="F187" s="176">
        <f t="shared" si="23"/>
        <v>24.466741220634102</v>
      </c>
      <c r="G187" s="176">
        <f t="shared" si="23"/>
        <v>70.870076269091058</v>
      </c>
      <c r="H187" s="176">
        <f t="shared" si="23"/>
        <v>2.1640573541645836</v>
      </c>
      <c r="I187" s="176">
        <f t="shared" si="23"/>
        <v>76.014404844144849</v>
      </c>
      <c r="J187" s="176">
        <f t="shared" si="23"/>
        <v>33.541863659516324</v>
      </c>
      <c r="K187" s="176">
        <f t="shared" si="23"/>
        <v>91.001113937513821</v>
      </c>
      <c r="L187" s="176">
        <f t="shared" si="23"/>
        <v>81.961131482267774</v>
      </c>
      <c r="M187" s="176">
        <f t="shared" si="23"/>
        <v>86.899205709147594</v>
      </c>
      <c r="N187" s="176">
        <f t="shared" si="23"/>
        <v>74.171892056950469</v>
      </c>
      <c r="O187" s="176">
        <f t="shared" si="23"/>
        <v>16.700936910424847</v>
      </c>
      <c r="P187" s="176">
        <f t="shared" si="23"/>
        <v>95.773209727250006</v>
      </c>
      <c r="Q187" s="176">
        <f t="shared" si="23"/>
        <v>69.501527355253899</v>
      </c>
      <c r="R187" s="176">
        <f t="shared" si="23"/>
        <v>84.84800241615244</v>
      </c>
      <c r="S187" s="176">
        <f t="shared" si="23"/>
        <v>50.763863663452334</v>
      </c>
      <c r="T187" s="213">
        <f t="shared" si="23"/>
        <v>-24.009216589861737</v>
      </c>
      <c r="U187" s="176">
        <f t="shared" si="23"/>
        <v>53.763267938554463</v>
      </c>
    </row>
    <row r="188" spans="1:21" hidden="1">
      <c r="A188" t="s">
        <v>204</v>
      </c>
      <c r="B188" s="176">
        <f>100*(B181/B184-1)</f>
        <v>259.26427036795769</v>
      </c>
      <c r="C188" s="176">
        <f t="shared" ref="C188:S188" si="24">100*(C181/C184-1)</f>
        <v>174.53828383302064</v>
      </c>
      <c r="D188" s="176">
        <f t="shared" si="24"/>
        <v>152.88422235938452</v>
      </c>
      <c r="E188" s="176">
        <f t="shared" si="24"/>
        <v>55.03627671541058</v>
      </c>
      <c r="F188" s="176">
        <f t="shared" si="24"/>
        <v>210.47675561065768</v>
      </c>
      <c r="G188" s="176">
        <f t="shared" si="24"/>
        <v>512.10301832799621</v>
      </c>
      <c r="H188" s="176">
        <f t="shared" si="24"/>
        <v>122.38313616699502</v>
      </c>
      <c r="I188" s="176">
        <f t="shared" si="24"/>
        <v>310.38297202346808</v>
      </c>
      <c r="J188" s="176">
        <f t="shared" si="24"/>
        <v>126.43130191536818</v>
      </c>
      <c r="K188" s="176">
        <f t="shared" si="24"/>
        <v>65.235705071525146</v>
      </c>
      <c r="L188" s="176">
        <f t="shared" si="24"/>
        <v>347.75740970127532</v>
      </c>
      <c r="M188" s="176">
        <f t="shared" si="24"/>
        <v>443.36183202320416</v>
      </c>
      <c r="N188" s="176">
        <f t="shared" si="24"/>
        <v>245.00487049553334</v>
      </c>
      <c r="O188" s="176">
        <f t="shared" si="24"/>
        <v>144.69158187786726</v>
      </c>
      <c r="P188" s="176">
        <f t="shared" si="24"/>
        <v>62.130607395606944</v>
      </c>
      <c r="Q188" s="176">
        <f t="shared" si="24"/>
        <v>318.3227706649123</v>
      </c>
      <c r="R188" s="176">
        <f t="shared" si="24"/>
        <v>450.67326592593832</v>
      </c>
      <c r="S188" s="176">
        <f t="shared" si="24"/>
        <v>207.63650198110716</v>
      </c>
      <c r="U188" s="202" t="s">
        <v>180</v>
      </c>
    </row>
    <row r="189" spans="1:21" s="195" customFormat="1" hidden="1">
      <c r="A189" s="195" t="s">
        <v>179</v>
      </c>
      <c r="T189" s="214"/>
      <c r="U189" s="196"/>
    </row>
    <row r="190" spans="1:21" hidden="1">
      <c r="A190" s="195" t="s">
        <v>191</v>
      </c>
      <c r="B190" s="222" t="e">
        <f>B181/#REF!-1</f>
        <v>#REF!</v>
      </c>
      <c r="C190" s="222" t="e">
        <f>C181/#REF!-1</f>
        <v>#REF!</v>
      </c>
      <c r="D190" s="222" t="e">
        <f>D181/#REF!-1</f>
        <v>#REF!</v>
      </c>
      <c r="E190" s="222" t="e">
        <f>E181/#REF!-1</f>
        <v>#REF!</v>
      </c>
      <c r="F190" s="222" t="e">
        <f>F181/#REF!-1</f>
        <v>#REF!</v>
      </c>
      <c r="G190" s="222" t="e">
        <f>G181/#REF!-1</f>
        <v>#REF!</v>
      </c>
      <c r="H190" s="222" t="e">
        <f>H181/#REF!-1</f>
        <v>#REF!</v>
      </c>
      <c r="I190" s="222" t="e">
        <f>I181/#REF!-1</f>
        <v>#REF!</v>
      </c>
      <c r="J190" s="222" t="e">
        <f>J181/#REF!-1</f>
        <v>#REF!</v>
      </c>
      <c r="K190" s="222" t="e">
        <f>K181/#REF!-1</f>
        <v>#REF!</v>
      </c>
      <c r="L190" s="222" t="e">
        <f>L181/#REF!-1</f>
        <v>#REF!</v>
      </c>
      <c r="M190" s="222" t="e">
        <f>M181/#REF!-1</f>
        <v>#REF!</v>
      </c>
      <c r="N190" s="222" t="e">
        <f>N181/#REF!-1</f>
        <v>#REF!</v>
      </c>
      <c r="O190" s="222" t="e">
        <f>O181/#REF!-1</f>
        <v>#REF!</v>
      </c>
      <c r="P190" s="222" t="e">
        <f>P181/#REF!-1</f>
        <v>#REF!</v>
      </c>
      <c r="Q190" s="222" t="e">
        <f>Q181/#REF!-1</f>
        <v>#REF!</v>
      </c>
      <c r="R190" s="222" t="e">
        <f>R181/#REF!-1</f>
        <v>#REF!</v>
      </c>
      <c r="S190" s="222" t="e">
        <f>S181/#REF!-1</f>
        <v>#REF!</v>
      </c>
    </row>
    <row r="191" spans="1:21" hidden="1">
      <c r="A191" s="195" t="s">
        <v>192</v>
      </c>
      <c r="B191" s="222" t="e">
        <f>B181/#REF!-1</f>
        <v>#REF!</v>
      </c>
      <c r="C191" s="222" t="e">
        <f>C181/#REF!-1</f>
        <v>#REF!</v>
      </c>
      <c r="D191" s="222" t="e">
        <f>D181/#REF!-1</f>
        <v>#REF!</v>
      </c>
      <c r="E191" s="222" t="e">
        <f>E181/#REF!-1</f>
        <v>#REF!</v>
      </c>
      <c r="F191" s="222" t="e">
        <f>F181/#REF!-1</f>
        <v>#REF!</v>
      </c>
      <c r="G191" s="222" t="e">
        <f>G181/#REF!-1</f>
        <v>#REF!</v>
      </c>
      <c r="H191" s="222" t="e">
        <f>H181/#REF!-1</f>
        <v>#REF!</v>
      </c>
      <c r="I191" s="222" t="e">
        <f>I181/#REF!-1</f>
        <v>#REF!</v>
      </c>
      <c r="J191" s="222" t="e">
        <f>J181/#REF!-1</f>
        <v>#REF!</v>
      </c>
      <c r="K191" s="222" t="e">
        <f>K181/#REF!-1</f>
        <v>#REF!</v>
      </c>
      <c r="L191" s="222" t="e">
        <f>L181/#REF!-1</f>
        <v>#REF!</v>
      </c>
      <c r="M191" s="222" t="e">
        <f>M181/#REF!-1</f>
        <v>#REF!</v>
      </c>
      <c r="N191" s="222" t="e">
        <f>N181/#REF!-1</f>
        <v>#REF!</v>
      </c>
      <c r="O191" s="222" t="e">
        <f>O181/#REF!-1</f>
        <v>#REF!</v>
      </c>
      <c r="P191" s="222" t="e">
        <f>P181/#REF!-1</f>
        <v>#REF!</v>
      </c>
      <c r="Q191" s="222" t="e">
        <f>Q181/#REF!-1</f>
        <v>#REF!</v>
      </c>
      <c r="R191" s="222" t="e">
        <f>R181/#REF!-1</f>
        <v>#REF!</v>
      </c>
      <c r="S191" s="222" t="e">
        <f>S181/#REF!-1</f>
        <v>#REF!</v>
      </c>
    </row>
    <row r="192" spans="1:21" hidden="1">
      <c r="A192" s="195" t="s">
        <v>193</v>
      </c>
      <c r="B192" s="222" t="e">
        <f>B181/#REF!-1</f>
        <v>#REF!</v>
      </c>
      <c r="C192" s="222" t="e">
        <f>C181/#REF!-1</f>
        <v>#REF!</v>
      </c>
      <c r="D192" s="222" t="e">
        <f>D181/#REF!-1</f>
        <v>#REF!</v>
      </c>
      <c r="E192" s="222" t="e">
        <f>E181/#REF!-1</f>
        <v>#REF!</v>
      </c>
      <c r="F192" s="222" t="e">
        <f>F181/#REF!-1</f>
        <v>#REF!</v>
      </c>
      <c r="G192" s="222" t="e">
        <f>G181/#REF!-1</f>
        <v>#REF!</v>
      </c>
      <c r="H192" s="222" t="e">
        <f>H181/#REF!-1</f>
        <v>#REF!</v>
      </c>
      <c r="I192" s="222" t="e">
        <f>I181/#REF!-1</f>
        <v>#REF!</v>
      </c>
      <c r="J192" s="222" t="e">
        <f>J181/#REF!-1</f>
        <v>#REF!</v>
      </c>
      <c r="K192" s="222" t="e">
        <f>K181/#REF!-1</f>
        <v>#REF!</v>
      </c>
      <c r="L192" s="222" t="e">
        <f>L181/#REF!-1</f>
        <v>#REF!</v>
      </c>
      <c r="M192" s="222" t="e">
        <f>M181/#REF!-1</f>
        <v>#REF!</v>
      </c>
      <c r="N192" s="222" t="e">
        <f>N181/#REF!-1</f>
        <v>#REF!</v>
      </c>
      <c r="O192" s="222" t="e">
        <f>O181/#REF!-1</f>
        <v>#REF!</v>
      </c>
      <c r="P192" s="222" t="e">
        <f>P181/#REF!-1</f>
        <v>#REF!</v>
      </c>
      <c r="Q192" s="222" t="e">
        <f>Q181/#REF!-1</f>
        <v>#REF!</v>
      </c>
      <c r="R192" s="222" t="e">
        <f>R181/#REF!-1</f>
        <v>#REF!</v>
      </c>
      <c r="S192" s="222" t="e">
        <f>S181/#REF!-1</f>
        <v>#REF!</v>
      </c>
    </row>
    <row r="193" spans="1:19" hidden="1">
      <c r="A193" s="195" t="s">
        <v>194</v>
      </c>
      <c r="B193" s="222" t="e">
        <f>B181/#REF!-1</f>
        <v>#REF!</v>
      </c>
      <c r="C193" s="222" t="e">
        <f>C181/#REF!-1</f>
        <v>#REF!</v>
      </c>
      <c r="D193" s="222" t="e">
        <f>D181/#REF!-1</f>
        <v>#REF!</v>
      </c>
      <c r="E193" s="222" t="e">
        <f>E181/#REF!-1</f>
        <v>#REF!</v>
      </c>
      <c r="F193" s="222" t="e">
        <f>F181/#REF!-1</f>
        <v>#REF!</v>
      </c>
      <c r="G193" s="222" t="e">
        <f>G181/#REF!-1</f>
        <v>#REF!</v>
      </c>
      <c r="H193" s="222" t="e">
        <f>H181/#REF!-1</f>
        <v>#REF!</v>
      </c>
      <c r="I193" s="222" t="e">
        <f>I181/#REF!-1</f>
        <v>#REF!</v>
      </c>
      <c r="J193" s="222" t="e">
        <f>J181/#REF!-1</f>
        <v>#REF!</v>
      </c>
      <c r="K193" s="222" t="e">
        <f>K181/#REF!-1</f>
        <v>#REF!</v>
      </c>
      <c r="L193" s="222" t="e">
        <f>L181/#REF!-1</f>
        <v>#REF!</v>
      </c>
      <c r="M193" s="222" t="e">
        <f>M181/#REF!-1</f>
        <v>#REF!</v>
      </c>
      <c r="N193" s="222" t="e">
        <f>N181/#REF!-1</f>
        <v>#REF!</v>
      </c>
      <c r="O193" s="222" t="e">
        <f>O181/#REF!-1</f>
        <v>#REF!</v>
      </c>
      <c r="P193" s="222" t="e">
        <f>P181/#REF!-1</f>
        <v>#REF!</v>
      </c>
      <c r="Q193" s="222" t="e">
        <f>Q181/#REF!-1</f>
        <v>#REF!</v>
      </c>
      <c r="R193" s="222" t="e">
        <f>R181/#REF!-1</f>
        <v>#REF!</v>
      </c>
      <c r="S193" s="222" t="e">
        <f>S181/#REF!-1</f>
        <v>#REF!</v>
      </c>
    </row>
    <row r="194" spans="1:19" hidden="1">
      <c r="A194" s="195" t="s">
        <v>195</v>
      </c>
      <c r="B194" s="222" t="e">
        <f>B181/#REF!-1</f>
        <v>#REF!</v>
      </c>
      <c r="C194" s="222" t="e">
        <f>C181/#REF!-1</f>
        <v>#REF!</v>
      </c>
      <c r="D194" s="222" t="e">
        <f>D181/#REF!-1</f>
        <v>#REF!</v>
      </c>
      <c r="E194" s="222" t="e">
        <f>E181/#REF!-1</f>
        <v>#REF!</v>
      </c>
      <c r="F194" s="222" t="e">
        <f>F181/#REF!-1</f>
        <v>#REF!</v>
      </c>
      <c r="G194" s="222" t="e">
        <f>G181/#REF!-1</f>
        <v>#REF!</v>
      </c>
      <c r="H194" s="222" t="e">
        <f>H181/#REF!-1</f>
        <v>#REF!</v>
      </c>
      <c r="I194" s="222" t="e">
        <f>I181/#REF!-1</f>
        <v>#REF!</v>
      </c>
      <c r="J194" s="222" t="e">
        <f>J181/#REF!-1</f>
        <v>#REF!</v>
      </c>
      <c r="K194" s="222" t="e">
        <f>K181/#REF!-1</f>
        <v>#REF!</v>
      </c>
      <c r="L194" s="222" t="e">
        <f>L181/#REF!-1</f>
        <v>#REF!</v>
      </c>
      <c r="M194" s="222" t="e">
        <f>M181/#REF!-1</f>
        <v>#REF!</v>
      </c>
      <c r="N194" s="222" t="e">
        <f>N181/#REF!-1</f>
        <v>#REF!</v>
      </c>
      <c r="O194" s="222" t="e">
        <f>O181/#REF!-1</f>
        <v>#REF!</v>
      </c>
      <c r="P194" s="222" t="e">
        <f>P181/#REF!-1</f>
        <v>#REF!</v>
      </c>
      <c r="Q194" s="222" t="e">
        <f>Q181/#REF!-1</f>
        <v>#REF!</v>
      </c>
      <c r="R194" s="222" t="e">
        <f>R181/#REF!-1</f>
        <v>#REF!</v>
      </c>
      <c r="S194" s="222" t="e">
        <f>S181/#REF!-1</f>
        <v>#REF!</v>
      </c>
    </row>
    <row r="195" spans="1:19" hidden="1">
      <c r="A195" s="195" t="s">
        <v>196</v>
      </c>
      <c r="B195" s="222" t="e">
        <f>B181/#REF!-1</f>
        <v>#REF!</v>
      </c>
      <c r="C195" s="222" t="e">
        <f>C181/#REF!-1</f>
        <v>#REF!</v>
      </c>
      <c r="D195" s="222" t="e">
        <f>D181/#REF!-1</f>
        <v>#REF!</v>
      </c>
      <c r="E195" s="222" t="e">
        <f>E181/#REF!-1</f>
        <v>#REF!</v>
      </c>
      <c r="F195" s="222" t="e">
        <f>F181/#REF!-1</f>
        <v>#REF!</v>
      </c>
      <c r="G195" s="222" t="e">
        <f>G181/#REF!-1</f>
        <v>#REF!</v>
      </c>
      <c r="H195" s="222" t="e">
        <f>H181/#REF!-1</f>
        <v>#REF!</v>
      </c>
      <c r="I195" s="222" t="e">
        <f>I181/#REF!-1</f>
        <v>#REF!</v>
      </c>
      <c r="J195" s="222" t="e">
        <f>J181/#REF!-1</f>
        <v>#REF!</v>
      </c>
      <c r="K195" s="222" t="e">
        <f>K181/#REF!-1</f>
        <v>#REF!</v>
      </c>
      <c r="L195" s="222" t="e">
        <f>L181/#REF!-1</f>
        <v>#REF!</v>
      </c>
      <c r="M195" s="222" t="e">
        <f>M181/#REF!-1</f>
        <v>#REF!</v>
      </c>
      <c r="N195" s="222" t="e">
        <f>N181/#REF!-1</f>
        <v>#REF!</v>
      </c>
      <c r="O195" s="222" t="e">
        <f>O181/#REF!-1</f>
        <v>#REF!</v>
      </c>
      <c r="P195" s="222" t="e">
        <f>P181/#REF!-1</f>
        <v>#REF!</v>
      </c>
      <c r="Q195" s="222" t="e">
        <f>Q181/#REF!-1</f>
        <v>#REF!</v>
      </c>
      <c r="R195" s="222" t="e">
        <f>R181/#REF!-1</f>
        <v>#REF!</v>
      </c>
      <c r="S195" s="222" t="e">
        <f>S181/#REF!-1</f>
        <v>#REF!</v>
      </c>
    </row>
    <row r="196" spans="1:19" hidden="1">
      <c r="A196" s="195" t="s">
        <v>197</v>
      </c>
      <c r="B196" s="222" t="e">
        <f>B181/#REF!-1</f>
        <v>#REF!</v>
      </c>
      <c r="C196" s="222" t="e">
        <f>C181/#REF!-1</f>
        <v>#REF!</v>
      </c>
      <c r="D196" s="222" t="e">
        <f>D181/#REF!-1</f>
        <v>#REF!</v>
      </c>
      <c r="E196" s="222" t="e">
        <f>E181/#REF!-1</f>
        <v>#REF!</v>
      </c>
      <c r="F196" s="222" t="e">
        <f>F181/#REF!-1</f>
        <v>#REF!</v>
      </c>
      <c r="G196" s="222" t="e">
        <f>G181/#REF!-1</f>
        <v>#REF!</v>
      </c>
      <c r="H196" s="222" t="e">
        <f>H181/#REF!-1</f>
        <v>#REF!</v>
      </c>
      <c r="I196" s="222" t="e">
        <f>I181/#REF!-1</f>
        <v>#REF!</v>
      </c>
      <c r="J196" s="222" t="e">
        <f>J181/#REF!-1</f>
        <v>#REF!</v>
      </c>
      <c r="K196" s="222" t="e">
        <f>K181/#REF!-1</f>
        <v>#REF!</v>
      </c>
      <c r="L196" s="222" t="e">
        <f>L181/#REF!-1</f>
        <v>#REF!</v>
      </c>
      <c r="M196" s="222" t="e">
        <f>M181/#REF!-1</f>
        <v>#REF!</v>
      </c>
      <c r="N196" s="222" t="e">
        <f>N181/#REF!-1</f>
        <v>#REF!</v>
      </c>
      <c r="O196" s="222" t="e">
        <f>O181/#REF!-1</f>
        <v>#REF!</v>
      </c>
      <c r="P196" s="222" t="e">
        <f>P181/#REF!-1</f>
        <v>#REF!</v>
      </c>
      <c r="Q196" s="222" t="e">
        <f>Q181/#REF!-1</f>
        <v>#REF!</v>
      </c>
      <c r="R196" s="222" t="e">
        <f>R181/#REF!-1</f>
        <v>#REF!</v>
      </c>
      <c r="S196" s="222" t="e">
        <f>S181/#REF!-1</f>
        <v>#REF!</v>
      </c>
    </row>
    <row r="197" spans="1:19" hidden="1">
      <c r="A197" s="195" t="s">
        <v>198</v>
      </c>
      <c r="B197" s="222" t="e">
        <f>B181/#REF!-1</f>
        <v>#REF!</v>
      </c>
      <c r="C197" s="222" t="e">
        <f>C181/#REF!-1</f>
        <v>#REF!</v>
      </c>
      <c r="D197" s="222" t="e">
        <f>D181/#REF!-1</f>
        <v>#REF!</v>
      </c>
      <c r="E197" s="222" t="e">
        <f>E181/#REF!-1</f>
        <v>#REF!</v>
      </c>
      <c r="F197" s="222" t="e">
        <f>F181/#REF!-1</f>
        <v>#REF!</v>
      </c>
      <c r="G197" s="222" t="e">
        <f>G181/#REF!-1</f>
        <v>#REF!</v>
      </c>
      <c r="H197" s="222" t="e">
        <f>H181/#REF!-1</f>
        <v>#REF!</v>
      </c>
      <c r="I197" s="222" t="e">
        <f>I181/#REF!-1</f>
        <v>#REF!</v>
      </c>
      <c r="J197" s="222" t="e">
        <f>J181/#REF!-1</f>
        <v>#REF!</v>
      </c>
      <c r="K197" s="222" t="e">
        <f>K181/#REF!-1</f>
        <v>#REF!</v>
      </c>
      <c r="L197" s="222" t="e">
        <f>L181/#REF!-1</f>
        <v>#REF!</v>
      </c>
      <c r="M197" s="222" t="e">
        <f>M181/#REF!-1</f>
        <v>#REF!</v>
      </c>
      <c r="N197" s="222" t="e">
        <f>N181/#REF!-1</f>
        <v>#REF!</v>
      </c>
      <c r="O197" s="222" t="e">
        <f>O181/#REF!-1</f>
        <v>#REF!</v>
      </c>
      <c r="P197" s="222" t="e">
        <f>P181/#REF!-1</f>
        <v>#REF!</v>
      </c>
      <c r="Q197" s="222" t="e">
        <f>Q181/#REF!-1</f>
        <v>#REF!</v>
      </c>
      <c r="R197" s="222" t="e">
        <f>R181/#REF!-1</f>
        <v>#REF!</v>
      </c>
      <c r="S197" s="222" t="e">
        <f>S181/#REF!-1</f>
        <v>#REF!</v>
      </c>
    </row>
    <row r="198" spans="1:19" hidden="1">
      <c r="A198" s="195" t="s">
        <v>199</v>
      </c>
      <c r="B198" s="222" t="e">
        <f>B181/#REF!-1</f>
        <v>#REF!</v>
      </c>
      <c r="C198" s="222" t="e">
        <f>C181/#REF!-1</f>
        <v>#REF!</v>
      </c>
      <c r="D198" s="222" t="e">
        <f>D181/#REF!-1</f>
        <v>#REF!</v>
      </c>
      <c r="E198" s="222" t="e">
        <f>E181/#REF!-1</f>
        <v>#REF!</v>
      </c>
      <c r="F198" s="222" t="e">
        <f>F181/#REF!-1</f>
        <v>#REF!</v>
      </c>
      <c r="G198" s="222" t="e">
        <f>G181/#REF!-1</f>
        <v>#REF!</v>
      </c>
      <c r="H198" s="222" t="e">
        <f>H181/#REF!-1</f>
        <v>#REF!</v>
      </c>
      <c r="I198" s="222" t="e">
        <f>I181/#REF!-1</f>
        <v>#REF!</v>
      </c>
      <c r="J198" s="222" t="e">
        <f>J181/#REF!-1</f>
        <v>#REF!</v>
      </c>
      <c r="K198" s="222" t="e">
        <f>K181/#REF!-1</f>
        <v>#REF!</v>
      </c>
      <c r="L198" s="222" t="e">
        <f>L181/#REF!-1</f>
        <v>#REF!</v>
      </c>
      <c r="M198" s="222" t="e">
        <f>M181/#REF!-1</f>
        <v>#REF!</v>
      </c>
      <c r="N198" s="222" t="e">
        <f>N181/#REF!-1</f>
        <v>#REF!</v>
      </c>
      <c r="O198" s="222" t="e">
        <f>O181/#REF!-1</f>
        <v>#REF!</v>
      </c>
      <c r="P198" s="222" t="e">
        <f>P181/#REF!-1</f>
        <v>#REF!</v>
      </c>
      <c r="Q198" s="222" t="e">
        <f>Q181/#REF!-1</f>
        <v>#REF!</v>
      </c>
      <c r="R198" s="222" t="e">
        <f>R181/#REF!-1</f>
        <v>#REF!</v>
      </c>
      <c r="S198" s="222" t="e">
        <f>S181/#REF!-1</f>
        <v>#REF!</v>
      </c>
    </row>
    <row r="199" spans="1:19" hidden="1">
      <c r="F199" s="249"/>
    </row>
    <row r="200" spans="1:19" hidden="1">
      <c r="A200" s="235" t="s">
        <v>200</v>
      </c>
      <c r="B200" s="239">
        <f t="shared" ref="B200:S200" si="25">AVERAGE(B182:B184)</f>
        <v>1037808.6725492353</v>
      </c>
      <c r="C200" s="239">
        <f t="shared" si="25"/>
        <v>342442.3133333333</v>
      </c>
      <c r="D200" s="247">
        <f t="shared" si="25"/>
        <v>219907.58666666667</v>
      </c>
      <c r="E200" s="250">
        <f t="shared" si="25"/>
        <v>10785.883333333333</v>
      </c>
      <c r="F200" s="247">
        <f t="shared" si="25"/>
        <v>122535.39333333333</v>
      </c>
      <c r="G200" s="250">
        <f t="shared" si="25"/>
        <v>39622.596666666665</v>
      </c>
      <c r="H200" s="250">
        <f t="shared" si="25"/>
        <v>82911.73</v>
      </c>
      <c r="I200" s="239">
        <f t="shared" si="25"/>
        <v>695367.08770657016</v>
      </c>
      <c r="J200" s="247">
        <f t="shared" si="25"/>
        <v>92858.74144456505</v>
      </c>
      <c r="K200" s="250">
        <f t="shared" si="25"/>
        <v>38546.014508768632</v>
      </c>
      <c r="L200" s="247">
        <f t="shared" si="25"/>
        <v>602507.34626200504</v>
      </c>
      <c r="M200" s="250">
        <f t="shared" si="25"/>
        <v>368913.37720499886</v>
      </c>
      <c r="N200" s="250">
        <f t="shared" si="25"/>
        <v>233593.30239033964</v>
      </c>
      <c r="O200" s="239">
        <f t="shared" si="25"/>
        <v>312766.32811123173</v>
      </c>
      <c r="P200" s="236">
        <f t="shared" si="25"/>
        <v>49333.564508768635</v>
      </c>
      <c r="Q200" s="239">
        <f t="shared" si="25"/>
        <v>725042.07292867173</v>
      </c>
      <c r="R200" s="236">
        <f t="shared" si="25"/>
        <v>408536.4582658257</v>
      </c>
      <c r="S200" s="236">
        <f t="shared" si="25"/>
        <v>316506.12322956749</v>
      </c>
    </row>
    <row r="201" spans="1:19" hidden="1">
      <c r="A201" s="237" t="s">
        <v>201</v>
      </c>
      <c r="B201" s="240">
        <f t="shared" ref="B201:S201" si="26">B181/B200-1</f>
        <v>0.58869085317904202</v>
      </c>
      <c r="C201" s="240">
        <f t="shared" si="26"/>
        <v>0.38448326815099421</v>
      </c>
      <c r="D201" s="248">
        <f t="shared" si="26"/>
        <v>0.23921643554750172</v>
      </c>
      <c r="E201" s="251">
        <f t="shared" si="26"/>
        <v>0.53341821794846056</v>
      </c>
      <c r="F201" s="248">
        <f t="shared" si="26"/>
        <v>0.6451781965526262</v>
      </c>
      <c r="G201" s="251">
        <f t="shared" si="26"/>
        <v>1.2673516517805203</v>
      </c>
      <c r="H201" s="251">
        <f t="shared" si="26"/>
        <v>0.34786956463216989</v>
      </c>
      <c r="I201" s="240">
        <f t="shared" si="26"/>
        <v>0.68925379569820966</v>
      </c>
      <c r="J201" s="248">
        <f t="shared" si="26"/>
        <v>0.17862430696554488</v>
      </c>
      <c r="K201" s="251">
        <f t="shared" si="26"/>
        <v>4.9301630865286716E-2</v>
      </c>
      <c r="L201" s="248">
        <f t="shared" si="26"/>
        <v>0.76795507829032661</v>
      </c>
      <c r="M201" s="251">
        <f t="shared" si="26"/>
        <v>0.81515154923474764</v>
      </c>
      <c r="N201" s="251">
        <f t="shared" si="26"/>
        <v>0.69342284353278938</v>
      </c>
      <c r="O201" s="240">
        <f t="shared" si="26"/>
        <v>0.22122693893018441</v>
      </c>
      <c r="P201" s="238">
        <f t="shared" si="26"/>
        <v>0.15510943623948359</v>
      </c>
      <c r="Q201" s="240">
        <f t="shared" si="26"/>
        <v>0.7472068549513895</v>
      </c>
      <c r="R201" s="238">
        <f t="shared" si="26"/>
        <v>0.8590067858103001</v>
      </c>
      <c r="S201" s="238">
        <f t="shared" si="26"/>
        <v>0.60289610389019477</v>
      </c>
    </row>
    <row r="202" spans="1:19" hidden="1"/>
    <row r="203" spans="1:19" hidden="1"/>
    <row r="204" spans="1:19" hidden="1"/>
    <row r="205" spans="1:19" hidden="1"/>
    <row r="208" spans="1:19">
      <c r="B208" s="270">
        <f>B181/10000</f>
        <v>164.87571454288536</v>
      </c>
      <c r="L208" s="255"/>
      <c r="Q208" s="222"/>
    </row>
    <row r="209" spans="2:2">
      <c r="B209" s="267">
        <f>B162/10000</f>
        <v>157.98360176477061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2017-02-07T06:53:42Z</cp:lastPrinted>
  <dcterms:created xsi:type="dcterms:W3CDTF">2015-03-05T07:20:42Z</dcterms:created>
  <dcterms:modified xsi:type="dcterms:W3CDTF">2017-02-07T06:58:09Z</dcterms:modified>
</cp:coreProperties>
</file>