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65" yWindow="5565" windowWidth="8070" windowHeight="5595"/>
  </bookViews>
  <sheets>
    <sheet name="수주통계" sheetId="3" r:id="rId1"/>
  </sheets>
  <definedNames>
    <definedName name="_xlnm.Print_Area" localSheetId="0">수주통계!$A$1:$U$209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J277" i="3" l="1"/>
  <c r="J278" i="3"/>
  <c r="J279" i="3"/>
  <c r="J276" i="3"/>
  <c r="H271" i="3"/>
  <c r="H272" i="3"/>
  <c r="H273" i="3"/>
  <c r="H274" i="3"/>
  <c r="H275" i="3"/>
  <c r="H276" i="3"/>
  <c r="H277" i="3"/>
  <c r="H278" i="3"/>
  <c r="H279" i="3"/>
  <c r="H270" i="3"/>
  <c r="H260" i="3"/>
  <c r="H261" i="3"/>
  <c r="H262" i="3"/>
  <c r="H263" i="3"/>
  <c r="H264" i="3"/>
  <c r="H265" i="3"/>
  <c r="J260" i="3"/>
  <c r="J261" i="3"/>
  <c r="J262" i="3"/>
  <c r="J263" i="3"/>
  <c r="J264" i="3"/>
  <c r="J265" i="3"/>
  <c r="M260" i="3"/>
  <c r="M261" i="3"/>
  <c r="M262" i="3"/>
  <c r="M263" i="3"/>
  <c r="M264" i="3"/>
  <c r="M265" i="3"/>
  <c r="M259" i="3"/>
  <c r="J259" i="3"/>
  <c r="H259" i="3"/>
  <c r="H250" i="3" l="1"/>
  <c r="I250" i="3"/>
  <c r="J250" i="3"/>
  <c r="K250" i="3"/>
  <c r="L250" i="3"/>
  <c r="M250" i="3"/>
  <c r="N250" i="3"/>
  <c r="O250" i="3"/>
  <c r="P250" i="3"/>
  <c r="Q250" i="3"/>
  <c r="H251" i="3"/>
  <c r="I251" i="3"/>
  <c r="J251" i="3"/>
  <c r="K251" i="3"/>
  <c r="L251" i="3"/>
  <c r="M251" i="3"/>
  <c r="N251" i="3"/>
  <c r="O251" i="3"/>
  <c r="P251" i="3"/>
  <c r="Q251" i="3"/>
  <c r="G251" i="3"/>
  <c r="G250" i="3"/>
  <c r="H246" i="3"/>
  <c r="I246" i="3"/>
  <c r="J246" i="3"/>
  <c r="K246" i="3"/>
  <c r="L246" i="3"/>
  <c r="M246" i="3"/>
  <c r="N246" i="3"/>
  <c r="O246" i="3"/>
  <c r="P246" i="3"/>
  <c r="Q246" i="3"/>
  <c r="H245" i="3"/>
  <c r="I245" i="3"/>
  <c r="J245" i="3"/>
  <c r="K245" i="3"/>
  <c r="L245" i="3"/>
  <c r="M245" i="3"/>
  <c r="N245" i="3"/>
  <c r="O245" i="3"/>
  <c r="P245" i="3"/>
  <c r="Q245" i="3"/>
  <c r="G246" i="3"/>
  <c r="G245" i="3"/>
  <c r="B190" i="3" l="1"/>
  <c r="B189" i="3"/>
  <c r="C191" i="3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B191" i="3"/>
  <c r="C190" i="3"/>
  <c r="C189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D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C184" i="3"/>
  <c r="D184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R184" i="3"/>
  <c r="S184" i="3"/>
  <c r="C185" i="3"/>
  <c r="D185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C186" i="3"/>
  <c r="D186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R186" i="3"/>
  <c r="S186" i="3"/>
  <c r="B186" i="3"/>
  <c r="B185" i="3"/>
  <c r="B184" i="3"/>
  <c r="B195" i="3" l="1"/>
  <c r="B194" i="3"/>
  <c r="T189" i="3" l="1"/>
  <c r="U189" i="3"/>
  <c r="C194" i="3" l="1"/>
  <c r="T184" i="3"/>
  <c r="U184" i="3"/>
  <c r="T185" i="3" l="1"/>
  <c r="U185" i="3"/>
  <c r="U191" i="3" l="1"/>
  <c r="U190" i="3"/>
  <c r="C175" i="3" l="1"/>
  <c r="C192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92" i="3" l="1"/>
  <c r="S196" i="3" s="1"/>
  <c r="R192" i="3"/>
  <c r="R196" i="3" s="1"/>
  <c r="Q192" i="3"/>
  <c r="Q196" i="3" s="1"/>
  <c r="P192" i="3"/>
  <c r="P196" i="3" s="1"/>
  <c r="O192" i="3"/>
  <c r="O196" i="3" s="1"/>
  <c r="N192" i="3"/>
  <c r="N196" i="3" s="1"/>
  <c r="M192" i="3"/>
  <c r="M196" i="3" s="1"/>
  <c r="L192" i="3"/>
  <c r="L196" i="3" s="1"/>
  <c r="K192" i="3"/>
  <c r="K196" i="3" s="1"/>
  <c r="J192" i="3"/>
  <c r="J196" i="3" s="1"/>
  <c r="I192" i="3"/>
  <c r="I196" i="3" s="1"/>
  <c r="H192" i="3"/>
  <c r="H196" i="3" s="1"/>
  <c r="G192" i="3"/>
  <c r="G196" i="3" s="1"/>
  <c r="F192" i="3"/>
  <c r="F196" i="3" s="1"/>
  <c r="E192" i="3"/>
  <c r="E196" i="3" s="1"/>
  <c r="D192" i="3"/>
  <c r="D196" i="3" s="1"/>
  <c r="C196" i="3"/>
  <c r="B192" i="3"/>
  <c r="B196" i="3" s="1"/>
  <c r="S206" i="3" l="1"/>
  <c r="R206" i="3"/>
  <c r="Q206" i="3"/>
  <c r="P206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B208" i="3" l="1"/>
  <c r="B209" i="3" s="1"/>
  <c r="D208" i="3"/>
  <c r="D209" i="3" s="1"/>
  <c r="F208" i="3"/>
  <c r="F209" i="3" s="1"/>
  <c r="H208" i="3"/>
  <c r="H209" i="3" s="1"/>
  <c r="J208" i="3"/>
  <c r="J209" i="3" s="1"/>
  <c r="L208" i="3"/>
  <c r="L209" i="3" s="1"/>
  <c r="N208" i="3"/>
  <c r="N209" i="3" s="1"/>
  <c r="P208" i="3"/>
  <c r="P209" i="3" s="1"/>
  <c r="R208" i="3"/>
  <c r="R209" i="3" s="1"/>
  <c r="E202" i="3"/>
  <c r="E205" i="3"/>
  <c r="E204" i="3"/>
  <c r="E203" i="3"/>
  <c r="E201" i="3"/>
  <c r="E200" i="3"/>
  <c r="E199" i="3"/>
  <c r="E198" i="3"/>
  <c r="G202" i="3"/>
  <c r="G205" i="3"/>
  <c r="G204" i="3"/>
  <c r="G203" i="3"/>
  <c r="G201" i="3"/>
  <c r="G200" i="3"/>
  <c r="G199" i="3"/>
  <c r="G198" i="3"/>
  <c r="K202" i="3"/>
  <c r="K205" i="3"/>
  <c r="K204" i="3"/>
  <c r="K203" i="3"/>
  <c r="K201" i="3"/>
  <c r="K200" i="3"/>
  <c r="K199" i="3"/>
  <c r="K198" i="3"/>
  <c r="M202" i="3"/>
  <c r="M205" i="3"/>
  <c r="M204" i="3"/>
  <c r="M203" i="3"/>
  <c r="M201" i="3"/>
  <c r="M200" i="3"/>
  <c r="M199" i="3"/>
  <c r="M198" i="3"/>
  <c r="Q202" i="3"/>
  <c r="Q205" i="3"/>
  <c r="Q204" i="3"/>
  <c r="Q203" i="3"/>
  <c r="Q201" i="3"/>
  <c r="Q200" i="3"/>
  <c r="Q199" i="3"/>
  <c r="Q198" i="3"/>
  <c r="S202" i="3"/>
  <c r="S205" i="3"/>
  <c r="S204" i="3"/>
  <c r="S203" i="3"/>
  <c r="S201" i="3"/>
  <c r="S200" i="3"/>
  <c r="S199" i="3"/>
  <c r="S198" i="3"/>
  <c r="B202" i="3"/>
  <c r="B205" i="3"/>
  <c r="B204" i="3"/>
  <c r="B203" i="3"/>
  <c r="B201" i="3"/>
  <c r="B200" i="3"/>
  <c r="B199" i="3"/>
  <c r="B198" i="3"/>
  <c r="D202" i="3"/>
  <c r="D205" i="3"/>
  <c r="D204" i="3"/>
  <c r="D203" i="3"/>
  <c r="D201" i="3"/>
  <c r="D200" i="3"/>
  <c r="D199" i="3"/>
  <c r="D198" i="3"/>
  <c r="F202" i="3"/>
  <c r="F205" i="3"/>
  <c r="F204" i="3"/>
  <c r="F203" i="3"/>
  <c r="F201" i="3"/>
  <c r="F200" i="3"/>
  <c r="F199" i="3"/>
  <c r="F198" i="3"/>
  <c r="H202" i="3"/>
  <c r="H205" i="3"/>
  <c r="H204" i="3"/>
  <c r="H203" i="3"/>
  <c r="H201" i="3"/>
  <c r="H200" i="3"/>
  <c r="H199" i="3"/>
  <c r="H198" i="3"/>
  <c r="J202" i="3"/>
  <c r="J205" i="3"/>
  <c r="J204" i="3"/>
  <c r="J203" i="3"/>
  <c r="J201" i="3"/>
  <c r="J200" i="3"/>
  <c r="J199" i="3"/>
  <c r="J198" i="3"/>
  <c r="L202" i="3"/>
  <c r="L205" i="3"/>
  <c r="L204" i="3"/>
  <c r="L203" i="3"/>
  <c r="L201" i="3"/>
  <c r="L200" i="3"/>
  <c r="L199" i="3"/>
  <c r="L198" i="3"/>
  <c r="N202" i="3"/>
  <c r="N205" i="3"/>
  <c r="N204" i="3"/>
  <c r="N203" i="3"/>
  <c r="N201" i="3"/>
  <c r="N200" i="3"/>
  <c r="N199" i="3"/>
  <c r="N198" i="3"/>
  <c r="P202" i="3"/>
  <c r="P205" i="3"/>
  <c r="P204" i="3"/>
  <c r="P203" i="3"/>
  <c r="P201" i="3"/>
  <c r="P200" i="3"/>
  <c r="P199" i="3"/>
  <c r="P198" i="3"/>
  <c r="R202" i="3"/>
  <c r="R205" i="3"/>
  <c r="R204" i="3"/>
  <c r="R203" i="3"/>
  <c r="R201" i="3"/>
  <c r="R200" i="3"/>
  <c r="R199" i="3"/>
  <c r="R198" i="3"/>
  <c r="C208" i="3"/>
  <c r="C209" i="3" s="1"/>
  <c r="E208" i="3"/>
  <c r="E209" i="3" s="1"/>
  <c r="G208" i="3"/>
  <c r="G209" i="3" s="1"/>
  <c r="I208" i="3"/>
  <c r="I209" i="3" s="1"/>
  <c r="K208" i="3"/>
  <c r="K209" i="3" s="1"/>
  <c r="M208" i="3"/>
  <c r="M209" i="3" s="1"/>
  <c r="O208" i="3"/>
  <c r="O209" i="3" s="1"/>
  <c r="Q208" i="3"/>
  <c r="Q209" i="3" s="1"/>
  <c r="S208" i="3"/>
  <c r="S209" i="3" s="1"/>
  <c r="C202" i="3"/>
  <c r="C205" i="3"/>
  <c r="C204" i="3"/>
  <c r="C203" i="3"/>
  <c r="C201" i="3"/>
  <c r="C200" i="3"/>
  <c r="C199" i="3"/>
  <c r="C198" i="3"/>
  <c r="I202" i="3"/>
  <c r="I205" i="3"/>
  <c r="I204" i="3"/>
  <c r="I203" i="3"/>
  <c r="I201" i="3"/>
  <c r="I200" i="3"/>
  <c r="I199" i="3"/>
  <c r="I198" i="3"/>
  <c r="O202" i="3"/>
  <c r="O205" i="3"/>
  <c r="O204" i="3"/>
  <c r="O203" i="3"/>
  <c r="O201" i="3"/>
  <c r="O200" i="3"/>
  <c r="O199" i="3"/>
  <c r="O198" i="3"/>
  <c r="C195" i="3"/>
  <c r="T186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91" i="3"/>
  <c r="T190" i="3"/>
  <c r="S194" i="3"/>
  <c r="R195" i="3"/>
  <c r="Q194" i="3"/>
  <c r="P195" i="3"/>
  <c r="O194" i="3"/>
  <c r="N195" i="3"/>
  <c r="M194" i="3"/>
  <c r="L195" i="3"/>
  <c r="K194" i="3"/>
  <c r="J195" i="3"/>
  <c r="I194" i="3"/>
  <c r="H195" i="3"/>
  <c r="G194" i="3"/>
  <c r="F195" i="3"/>
  <c r="E194" i="3"/>
  <c r="D195" i="3"/>
  <c r="T194" i="3" l="1"/>
  <c r="D194" i="3"/>
  <c r="F194" i="3"/>
  <c r="H194" i="3"/>
  <c r="J194" i="3"/>
  <c r="L194" i="3"/>
  <c r="N194" i="3"/>
  <c r="P194" i="3"/>
  <c r="R194" i="3"/>
  <c r="E195" i="3"/>
  <c r="G195" i="3"/>
  <c r="I195" i="3"/>
  <c r="K195" i="3"/>
  <c r="M195" i="3"/>
  <c r="O195" i="3"/>
  <c r="Q195" i="3"/>
  <c r="S195" i="3"/>
  <c r="T195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86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95" i="3" l="1"/>
  <c r="U194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<sst xmlns="http://schemas.openxmlformats.org/spreadsheetml/2006/main" count="310" uniqueCount="251">
  <si>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</si>
  <si>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</si>
  <si>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</si>
  <si>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</si>
  <si>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</si>
  <si>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</si>
  <si>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</si>
  <si>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</si>
  <si>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</si>
  <si>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</si>
  <si>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</si>
  <si>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</si>
  <si>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</si>
  <si>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</si>
  <si>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</si>
  <si>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</si>
  <si>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</si>
  <si>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</si>
  <si>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</si>
  <si>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</si>
  <si>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</si>
  <si>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</si>
  <si>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</si>
  <si>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</si>
  <si>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</si>
  <si>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</si>
  <si>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</si>
  <si>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</si>
  <si>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</si>
  <si>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</si>
  <si>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</si>
  <si>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</si>
  <si>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</si>
  <si>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</si>
  <si>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</si>
  <si>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</si>
  <si>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</si>
  <si>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</si>
  <si>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</si>
  <si>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</si>
  <si>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</si>
  <si>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</si>
  <si>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</si>
  <si>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</si>
  <si>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</si>
  <si>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</si>
  <si>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</si>
  <si>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</si>
  <si>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</si>
  <si>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</si>
  <si>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</si>
  <si>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</si>
  <si>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</si>
  <si>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</si>
  <si>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</si>
  <si>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</si>
  <si>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</si>
  <si>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</si>
  <si>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</si>
  <si>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</si>
  <si>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</si>
  <si>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</si>
  <si>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</si>
  <si>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</si>
  <si>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</si>
  <si>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</si>
  <si>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</si>
  <si>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</si>
  <si>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</si>
  <si>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</si>
  <si>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</si>
  <si>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</si>
  <si>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</si>
  <si>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</si>
  <si>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</si>
  <si>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</si>
  <si>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</si>
  <si>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</si>
  <si>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</si>
  <si>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</si>
  <si>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</si>
  <si>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</si>
  <si>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</si>
  <si>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</si>
  <si>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</si>
  <si>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</si>
  <si>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</si>
  <si>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</si>
  <si>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</si>
  <si>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</si>
  <si>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</si>
  <si>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</si>
  <si>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</si>
  <si>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</si>
  <si>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</si>
  <si>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</si>
  <si>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</si>
  <si>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</si>
  <si>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</si>
  <si>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</si>
  <si>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</si>
  <si>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</si>
  <si>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</si>
  <si>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</si>
  <si>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</si>
  <si>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</si>
  <si>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</si>
  <si>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</si>
  <si>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</si>
  <si>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</si>
  <si>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</si>
  <si>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</si>
  <si>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</si>
  <si>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</si>
  <si>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</si>
  <si>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</si>
  <si>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</si>
  <si>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</si>
  <si>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</si>
  <si>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</si>
  <si>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</si>
  <si>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</si>
  <si>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</si>
  <si>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</si>
  <si>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</si>
  <si>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</si>
  <si>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</si>
  <si>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</si>
  <si>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</si>
  <si>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</si>
  <si>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</si>
  <si>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</si>
  <si>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</si>
  <si>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</si>
  <si>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</si>
  <si>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</si>
  <si>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</si>
  <si>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</si>
  <si>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</si>
  <si>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</si>
  <si>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</si>
  <si>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</si>
  <si>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</si>
  <si>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</si>
  <si>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</si>
  <si>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</si>
  <si>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</si>
  <si>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</si>
  <si>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</si>
  <si>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</si>
  <si>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</si>
  <si>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</si>
  <si>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</si>
  <si>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</si>
  <si>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</si>
  <si>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</si>
  <si>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</si>
  <si>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</si>
  <si>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</si>
  <si>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</si>
  <si>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</si>
  <si>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</si>
  <si>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</si>
  <si>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</si>
  <si>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</si>
  <si>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</si>
  <si>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</si>
  <si>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</si>
  <si>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</si>
  <si>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</si>
  <si>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</si>
  <si>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</si>
  <si>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</si>
  <si>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</si>
  <si>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</si>
  <si>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</si>
  <si>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</si>
  <si>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</si>
  <si>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</si>
  <si>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</si>
  <si>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</si>
  <si>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</si>
  <si>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</si>
  <si>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</si>
  <si>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</si>
  <si>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</si>
  <si>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</si>
  <si>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</si>
  <si>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</si>
  <si>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</si>
  <si>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</si>
  <si>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</si>
  <si>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</si>
  <si>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</si>
  <si>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</si>
  <si>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</si>
  <si>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</si>
  <si>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</si>
  <si>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</si>
  <si>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</si>
  <si>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</si>
  <si>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</si>
  <si>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</si>
  <si>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</si>
  <si>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</si>
  <si>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</si>
  <si>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</si>
  <si>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</si>
  <si>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</si>
  <si>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</si>
  <si>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</si>
  <si>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</si>
  <si>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2017. 2</t>
    <phoneticPr fontId="12" type="noConversion"/>
  </si>
  <si>
    <t>2017년 8월 건설수주액분석</t>
    <phoneticPr fontId="13" type="noConversion"/>
  </si>
  <si>
    <t>17.8월 누적</t>
    <phoneticPr fontId="12" type="noConversion"/>
  </si>
  <si>
    <t>16.8월 누적</t>
    <phoneticPr fontId="12" type="noConversion"/>
  </si>
  <si>
    <t>15.8월 누적</t>
    <phoneticPr fontId="12" type="noConversion"/>
  </si>
  <si>
    <t>2015. 8월</t>
  </si>
  <si>
    <t>2016. 8월</t>
  </si>
  <si>
    <t>‘17.8월</t>
  </si>
  <si>
    <t>실 적</t>
  </si>
  <si>
    <t>전년동기비</t>
  </si>
  <si>
    <t>‘15년동기비</t>
  </si>
  <si>
    <t>2015년 누적</t>
  </si>
  <si>
    <t>2016년 누적</t>
  </si>
  <si>
    <t>2017년 누적</t>
  </si>
  <si>
    <t>전전년동기비</t>
  </si>
  <si>
    <t>구 분</t>
  </si>
  <si>
    <t>’17.8월(A)</t>
  </si>
  <si>
    <t>전월(B)</t>
  </si>
  <si>
    <t>(A)/(B)</t>
  </si>
  <si>
    <t>전년동월(C)</t>
  </si>
  <si>
    <t>(A)/(C)</t>
  </si>
  <si>
    <t>‘17년 1~8월</t>
  </si>
  <si>
    <t>(A)</t>
  </si>
  <si>
    <t>’16년 1~8월 (B)</t>
  </si>
  <si>
    <t>수주액(억원)</t>
  </si>
  <si>
    <t>◦ 공공부문</t>
  </si>
  <si>
    <t>- 토 목</t>
  </si>
  <si>
    <t>- 건 축</t>
  </si>
  <si>
    <t>◦ 민간부문</t>
  </si>
  <si>
    <t>구 분(단위)</t>
  </si>
  <si>
    <t>전 월(B)</t>
  </si>
  <si>
    <t>◦ 건축허가면적(천㎡)</t>
  </si>
  <si>
    <t>- 주 거 용</t>
  </si>
  <si>
    <t>- 비주거용</t>
  </si>
  <si>
    <t>◦ 건축착공면적(천㎡)</t>
  </si>
  <si>
    <t>◦ 미분양주택(호)</t>
  </si>
  <si>
    <t>- 수도권</t>
  </si>
  <si>
    <t>- 지 방</t>
  </si>
  <si>
    <t>◦ 건설고용인구(천명)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</si>
</sst>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#,##0.0_ "/>
    <numFmt numFmtId="183" formatCode="_-* #,##0.0_-;\-* #,##0.0_-;_-* &quot;-&quot;?_-;_-@_-"/>
    <numFmt numFmtId="184" formatCode="0.0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3" fontId="0" fillId="0" borderId="0" xfId="0" applyNumberForma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0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  <xf numFmtId="182" fontId="0" fillId="0" borderId="0" xfId="0" applyNumberForma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83" fontId="0" fillId="0" borderId="0" xfId="0" applyNumberFormat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180" fontId="0" fillId="0" borderId="0" xfId="0" applyNumberFormat="1">
      <alignment vertical="center"/>
    </xf>
    <xf numFmtId="41" fontId="0" fillId="0" borderId="0" xfId="31" applyFont="1">
      <alignment vertical="center"/>
    </xf>
    <xf numFmtId="41" fontId="33" fillId="0" borderId="0" xfId="31" applyFont="1">
      <alignment vertical="center"/>
    </xf>
    <xf numFmtId="176" fontId="16" fillId="0" borderId="1" xfId="0" applyNumberFormat="1" applyFont="1" applyFill="1" applyBorder="1">
      <alignment vertical="center"/>
    </xf>
    <xf numFmtId="0" fontId="28" fillId="0" borderId="10" xfId="0" applyFont="1" applyFill="1" applyBorder="1">
      <alignment vertical="center"/>
    </xf>
    <xf numFmtId="177" fontId="17" fillId="0" borderId="1" xfId="0" applyNumberFormat="1" applyFont="1" applyFill="1" applyBorder="1">
      <alignment vertical="center"/>
    </xf>
    <xf numFmtId="3" fontId="0" fillId="0" borderId="0" xfId="0" applyNumberFormat="1">
      <alignment vertical="center"/>
    </xf>
    <xf numFmtId="184" fontId="0" fillId="0" borderId="0" xfId="0" applyNumberForma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9"/>
  <sheetViews>
    <sheetView tabSelected="1" view="pageBreakPreview" zoomScaleNormal="100" zoomScaleSheetLayoutView="100" workbookViewId="0">
      <pane ySplit="5" topLeftCell="A6" activePane="bottomLeft" state="frozen"/>
      <selection pane="bottomLeft" activeCell="Q223" sqref="Q223"/>
    </sheetView>
  </sheetViews>
  <sheetFormatPr defaultRowHeight="16.5"/>
  <cols>
    <col min="1" max="1" width="17" customWidth="1"/>
    <col min="2" max="2" width="14.5" bestFit="1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203" hidden="1" customWidth="1"/>
    <col min="21" max="21" width="12.25" style="179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281" t="s">
        <v>213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8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9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80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t="17.25" hidden="1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 hidden="1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 hidden="1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 hidden="1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 hidden="1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 hidden="1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 hidden="1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 hidden="1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 hidden="1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 hidden="1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 hidden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 hidden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 hidden="1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 hidden="1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hidden="1" customHeight="1" thickTop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hidden="1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hidden="1" customHeight="1" thickTop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hidden="1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customHeight="1" thickTop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160" customFormat="1" ht="18" customHeight="1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08">
        <v>111.2</v>
      </c>
      <c r="U158" s="188">
        <f t="shared" si="2"/>
        <v>183519.54656681206</v>
      </c>
    </row>
    <row r="159" spans="1:25" s="163" customFormat="1" ht="18" customHeight="1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08"/>
      <c r="U159" s="188" t="e">
        <f t="shared" si="2"/>
        <v>#DIV/0!</v>
      </c>
    </row>
    <row r="160" spans="1:25" s="163" customFormat="1" ht="18" customHeight="1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>
      <c r="A161" s="141" t="s">
        <v>178</v>
      </c>
      <c r="B161" s="214">
        <v>162655.79666666666</v>
      </c>
      <c r="C161" s="215">
        <v>70415.899999999994</v>
      </c>
      <c r="D161" s="215">
        <v>40728.94</v>
      </c>
      <c r="E161" s="215">
        <v>1824.28</v>
      </c>
      <c r="F161" s="215">
        <v>29686.959999999999</v>
      </c>
      <c r="G161" s="215">
        <v>13831.09</v>
      </c>
      <c r="H161" s="215">
        <v>15855.87</v>
      </c>
      <c r="I161" s="215">
        <v>92239.896666666667</v>
      </c>
      <c r="J161" s="215">
        <v>27609.826666666664</v>
      </c>
      <c r="K161" s="215">
        <v>225.79</v>
      </c>
      <c r="L161" s="215">
        <v>64630.07</v>
      </c>
      <c r="M161" s="215">
        <v>30106.016666666666</v>
      </c>
      <c r="N161" s="215">
        <v>34524.053333333337</v>
      </c>
      <c r="O161" s="214">
        <v>68338.766666666663</v>
      </c>
      <c r="P161" s="214">
        <v>2050.0700000000002</v>
      </c>
      <c r="Q161" s="214">
        <v>94317.03</v>
      </c>
      <c r="R161" s="214">
        <v>43937.106666666667</v>
      </c>
      <c r="S161" s="214">
        <v>50379.92333333334</v>
      </c>
      <c r="T161" s="208"/>
      <c r="U161" s="216" t="e">
        <f>B161/T161*100</f>
        <v>#DIV/0!</v>
      </c>
      <c r="Y161" s="175"/>
    </row>
    <row r="162" spans="1:25" s="218" customFormat="1" ht="18" customHeight="1">
      <c r="A162" s="119" t="s">
        <v>182</v>
      </c>
      <c r="B162" s="217">
        <f>SUM(B150:B161)</f>
        <v>1579836.0176477062</v>
      </c>
      <c r="C162" s="217">
        <f t="shared" ref="C162:S162" si="7">SUM(C150:C161)</f>
        <v>447328.93999999994</v>
      </c>
      <c r="D162" s="217">
        <f t="shared" si="7"/>
        <v>306618.76</v>
      </c>
      <c r="E162" s="217">
        <f t="shared" si="7"/>
        <v>13759.650000000001</v>
      </c>
      <c r="F162" s="217">
        <f t="shared" si="7"/>
        <v>140711.18</v>
      </c>
      <c r="G162" s="217">
        <f t="shared" si="7"/>
        <v>51613.789999999994</v>
      </c>
      <c r="H162" s="217">
        <f t="shared" si="7"/>
        <v>89095.19</v>
      </c>
      <c r="I162" s="217">
        <f t="shared" si="7"/>
        <v>1132507.2631197104</v>
      </c>
      <c r="J162" s="217">
        <f t="shared" si="7"/>
        <v>148285.22433369514</v>
      </c>
      <c r="K162" s="217">
        <f t="shared" si="7"/>
        <v>69984.04352630589</v>
      </c>
      <c r="L162" s="217">
        <f t="shared" si="7"/>
        <v>984221.03878601524</v>
      </c>
      <c r="M162" s="217">
        <f t="shared" si="7"/>
        <v>625215.13161499659</v>
      </c>
      <c r="N162" s="217">
        <f t="shared" si="7"/>
        <v>359006.90717101883</v>
      </c>
      <c r="O162" s="217">
        <f t="shared" si="7"/>
        <v>454903.98433369515</v>
      </c>
      <c r="P162" s="217">
        <f t="shared" si="7"/>
        <v>83744.693526305899</v>
      </c>
      <c r="Q162" s="217">
        <f t="shared" si="7"/>
        <v>1124931.2187860152</v>
      </c>
      <c r="R162" s="217">
        <f t="shared" si="7"/>
        <v>676829.37479747715</v>
      </c>
      <c r="S162" s="217">
        <f t="shared" si="7"/>
        <v>448103.3696887024</v>
      </c>
      <c r="T162" s="208">
        <v>110.16800000000001</v>
      </c>
      <c r="U162" s="216">
        <f>B162/T162*100</f>
        <v>1434024.415118461</v>
      </c>
      <c r="Y162" s="219"/>
    </row>
    <row r="163" spans="1:25" s="163" customFormat="1" ht="18" customHeight="1">
      <c r="A163" s="161" t="s">
        <v>184</v>
      </c>
      <c r="B163" s="172">
        <v>78814.60647506715</v>
      </c>
      <c r="C163" s="222">
        <v>29437.54</v>
      </c>
      <c r="D163" s="222">
        <v>19304.73</v>
      </c>
      <c r="E163" s="222">
        <v>3106.93</v>
      </c>
      <c r="F163" s="222">
        <v>10132.81</v>
      </c>
      <c r="G163" s="222">
        <v>4609.59</v>
      </c>
      <c r="H163" s="222">
        <v>5523.22</v>
      </c>
      <c r="I163" s="222">
        <v>49377.066475067157</v>
      </c>
      <c r="J163" s="222">
        <v>4781.047842709002</v>
      </c>
      <c r="K163" s="222">
        <v>1748</v>
      </c>
      <c r="L163" s="222">
        <v>44596.018632358144</v>
      </c>
      <c r="M163" s="222">
        <v>24639.523583227863</v>
      </c>
      <c r="N163" s="222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3"/>
      <c r="U163" s="224"/>
      <c r="Y163" s="197"/>
    </row>
    <row r="164" spans="1:25" s="163" customFormat="1" ht="18" customHeight="1">
      <c r="A164" s="161" t="s">
        <v>185</v>
      </c>
      <c r="B164" s="172">
        <v>110447.21469007744</v>
      </c>
      <c r="C164" s="222">
        <v>30454.22</v>
      </c>
      <c r="D164" s="222">
        <v>15153.86</v>
      </c>
      <c r="E164" s="222">
        <v>269.04000000000002</v>
      </c>
      <c r="F164" s="222">
        <v>15300.36</v>
      </c>
      <c r="G164" s="222">
        <v>8684.23</v>
      </c>
      <c r="H164" s="222">
        <v>6616.13</v>
      </c>
      <c r="I164" s="222">
        <v>79992.994690077438</v>
      </c>
      <c r="J164" s="222">
        <v>7497.6628790194964</v>
      </c>
      <c r="K164" s="222">
        <v>6507.03</v>
      </c>
      <c r="L164" s="222">
        <v>72495.331811057942</v>
      </c>
      <c r="M164" s="222">
        <v>39013.060793636883</v>
      </c>
      <c r="N164" s="222">
        <v>33482.271017421066</v>
      </c>
      <c r="O164" s="226">
        <v>22651.522879019496</v>
      </c>
      <c r="P164" s="226">
        <v>6776.07</v>
      </c>
      <c r="Q164" s="226">
        <v>87795.691811057943</v>
      </c>
      <c r="R164" s="226">
        <v>47697.290793636879</v>
      </c>
      <c r="S164" s="226">
        <v>40098.401017421063</v>
      </c>
      <c r="T164" s="227"/>
      <c r="U164" s="224"/>
      <c r="Y164" s="197"/>
    </row>
    <row r="165" spans="1:25" s="160" customFormat="1" ht="18" customHeight="1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6">
        <v>35886.32565411229</v>
      </c>
      <c r="P165" s="226">
        <v>7781.27</v>
      </c>
      <c r="Q165" s="226">
        <v>96130.996569609546</v>
      </c>
      <c r="R165" s="226">
        <v>57340.642455490561</v>
      </c>
      <c r="S165" s="226">
        <v>38790.354114119</v>
      </c>
      <c r="T165" s="225"/>
      <c r="U165" s="193"/>
      <c r="Y165" s="175"/>
    </row>
    <row r="166" spans="1:25" s="160" customFormat="1" ht="18" customHeight="1">
      <c r="A166" s="161" t="s">
        <v>187</v>
      </c>
      <c r="B166" s="229">
        <v>120303.25663763564</v>
      </c>
      <c r="C166" s="230">
        <v>20870.69311692</v>
      </c>
      <c r="D166" s="231">
        <v>15759.23569892</v>
      </c>
      <c r="E166" s="230">
        <v>1467.17</v>
      </c>
      <c r="F166" s="230">
        <v>5111.457418</v>
      </c>
      <c r="G166" s="230">
        <v>1800.81</v>
      </c>
      <c r="H166" s="230">
        <v>3310.647418</v>
      </c>
      <c r="I166" s="230">
        <v>99432.563520715645</v>
      </c>
      <c r="J166" s="230">
        <v>7165.0688986645964</v>
      </c>
      <c r="K166" s="230">
        <v>569.90951551680644</v>
      </c>
      <c r="L166" s="230">
        <v>92267.494622051046</v>
      </c>
      <c r="M166" s="230">
        <v>62016.068573918405</v>
      </c>
      <c r="N166" s="230">
        <v>30251.426048132646</v>
      </c>
      <c r="O166" s="232">
        <v>22924.304597584596</v>
      </c>
      <c r="P166" s="232">
        <v>2037.0795155168066</v>
      </c>
      <c r="Q166" s="232">
        <v>97378.952040051052</v>
      </c>
      <c r="R166" s="232">
        <v>63816.87857391841</v>
      </c>
      <c r="S166" s="232">
        <v>33562.07346613265</v>
      </c>
      <c r="T166" s="225"/>
      <c r="U166" s="193"/>
      <c r="Y166" s="175"/>
    </row>
    <row r="167" spans="1:25" s="163" customFormat="1" ht="18" customHeight="1">
      <c r="A167" s="161" t="s">
        <v>188</v>
      </c>
      <c r="B167" s="229">
        <v>109717.3168216382</v>
      </c>
      <c r="C167" s="230">
        <v>30351.01</v>
      </c>
      <c r="D167" s="231">
        <v>19066.310000000001</v>
      </c>
      <c r="E167" s="230">
        <v>603</v>
      </c>
      <c r="F167" s="230">
        <v>11284.7</v>
      </c>
      <c r="G167" s="230">
        <v>2436.46</v>
      </c>
      <c r="H167" s="230">
        <v>8848.24</v>
      </c>
      <c r="I167" s="230">
        <v>79366.306821638209</v>
      </c>
      <c r="J167" s="230">
        <v>5262.6004868198779</v>
      </c>
      <c r="K167" s="230">
        <v>2195.86</v>
      </c>
      <c r="L167" s="230">
        <v>74103.706334818329</v>
      </c>
      <c r="M167" s="230">
        <v>48265.997098407744</v>
      </c>
      <c r="N167" s="230">
        <v>25837.709236410592</v>
      </c>
      <c r="O167" s="232">
        <v>24328.910486819877</v>
      </c>
      <c r="P167" s="232">
        <v>2798.86</v>
      </c>
      <c r="Q167" s="232">
        <v>85388.406334818341</v>
      </c>
      <c r="R167" s="232">
        <v>50702.457098407744</v>
      </c>
      <c r="S167" s="232">
        <v>34685.949236410583</v>
      </c>
      <c r="T167" s="227"/>
      <c r="U167" s="224"/>
      <c r="Y167" s="197"/>
    </row>
    <row r="168" spans="1:25" s="163" customFormat="1" ht="18" customHeight="1">
      <c r="A168" s="161" t="s">
        <v>189</v>
      </c>
      <c r="B168" s="229">
        <v>139117.74935301309</v>
      </c>
      <c r="C168" s="230">
        <v>37212.53</v>
      </c>
      <c r="D168" s="231">
        <v>22850.61</v>
      </c>
      <c r="E168" s="230">
        <v>439.24</v>
      </c>
      <c r="F168" s="230">
        <v>14361.92</v>
      </c>
      <c r="G168" s="230">
        <v>3602.83</v>
      </c>
      <c r="H168" s="230">
        <v>10759.09</v>
      </c>
      <c r="I168" s="230">
        <v>101905.21935301309</v>
      </c>
      <c r="J168" s="230">
        <v>9941.6281920838192</v>
      </c>
      <c r="K168" s="230">
        <v>3375.37</v>
      </c>
      <c r="L168" s="230">
        <v>91963.591160929282</v>
      </c>
      <c r="M168" s="230">
        <v>58093.197029596668</v>
      </c>
      <c r="N168" s="230">
        <v>33870.394131332607</v>
      </c>
      <c r="O168" s="232">
        <v>32792.238192083816</v>
      </c>
      <c r="P168" s="232">
        <v>3814.61</v>
      </c>
      <c r="Q168" s="232">
        <v>106325.51116092928</v>
      </c>
      <c r="R168" s="232">
        <v>61696.027029596669</v>
      </c>
      <c r="S168" s="232">
        <v>44629.484131332611</v>
      </c>
      <c r="T168" s="227"/>
      <c r="U168" s="224"/>
      <c r="Y168" s="197"/>
    </row>
    <row r="169" spans="1:25" s="160" customFormat="1" ht="18" customHeight="1">
      <c r="A169" s="161" t="s">
        <v>201</v>
      </c>
      <c r="B169" s="229">
        <v>147473.12541402047</v>
      </c>
      <c r="C169" s="230">
        <v>45637.43</v>
      </c>
      <c r="D169" s="231">
        <v>24798.59</v>
      </c>
      <c r="E169" s="230">
        <v>4077.6</v>
      </c>
      <c r="F169" s="230">
        <v>20838.84</v>
      </c>
      <c r="G169" s="230">
        <v>10507.12</v>
      </c>
      <c r="H169" s="230">
        <v>10331.719999999999</v>
      </c>
      <c r="I169" s="230">
        <v>101835.69541402046</v>
      </c>
      <c r="J169" s="230">
        <v>9246.6027586500495</v>
      </c>
      <c r="K169" s="230">
        <v>1627.2963718911155</v>
      </c>
      <c r="L169" s="230">
        <v>92589.092655370405</v>
      </c>
      <c r="M169" s="230">
        <v>57396.053575016471</v>
      </c>
      <c r="N169" s="230">
        <v>35193.039080353941</v>
      </c>
      <c r="O169" s="232">
        <v>34045.192758650046</v>
      </c>
      <c r="P169" s="232">
        <v>5704.8963718911155</v>
      </c>
      <c r="Q169" s="232">
        <v>113427.9326553704</v>
      </c>
      <c r="R169" s="232">
        <v>67903.173575016466</v>
      </c>
      <c r="S169" s="232">
        <v>45524.759080353935</v>
      </c>
      <c r="T169" s="225"/>
      <c r="U169" s="193"/>
      <c r="Y169" s="175"/>
    </row>
    <row r="170" spans="1:25" s="160" customFormat="1" ht="18" customHeight="1">
      <c r="A170" s="161" t="s">
        <v>204</v>
      </c>
      <c r="B170" s="229">
        <v>153809.39476147969</v>
      </c>
      <c r="C170" s="230">
        <v>48283.37</v>
      </c>
      <c r="D170" s="231">
        <v>21054.27</v>
      </c>
      <c r="E170" s="230">
        <v>317.63</v>
      </c>
      <c r="F170" s="230">
        <v>27229.1</v>
      </c>
      <c r="G170" s="230">
        <v>13900.56</v>
      </c>
      <c r="H170" s="230">
        <v>13328.54</v>
      </c>
      <c r="I170" s="230">
        <v>105526.0247614797</v>
      </c>
      <c r="J170" s="230">
        <v>19227.33181339757</v>
      </c>
      <c r="K170" s="230">
        <v>6375.76</v>
      </c>
      <c r="L170" s="230">
        <v>86298.692948082127</v>
      </c>
      <c r="M170" s="230">
        <v>57097.830399849525</v>
      </c>
      <c r="N170" s="230">
        <v>29200.862548232599</v>
      </c>
      <c r="O170" s="232">
        <v>40281.601813397574</v>
      </c>
      <c r="P170" s="232">
        <v>6693.39</v>
      </c>
      <c r="Q170" s="232">
        <v>113527.79294808213</v>
      </c>
      <c r="R170" s="232">
        <v>70998.390399849523</v>
      </c>
      <c r="S170" s="232">
        <v>42529.402548232603</v>
      </c>
      <c r="T170" s="225"/>
      <c r="U170" s="193"/>
      <c r="Y170" s="175"/>
    </row>
    <row r="171" spans="1:25" s="160" customFormat="1" ht="18" customHeight="1">
      <c r="A171" s="161" t="s">
        <v>205</v>
      </c>
      <c r="B171" s="229">
        <v>132506.74182587379</v>
      </c>
      <c r="C171" s="230">
        <v>30405.59</v>
      </c>
      <c r="D171" s="231">
        <v>16204.34</v>
      </c>
      <c r="E171" s="230">
        <v>58.26</v>
      </c>
      <c r="F171" s="230">
        <v>14201.25</v>
      </c>
      <c r="G171" s="230">
        <v>2898.57</v>
      </c>
      <c r="H171" s="230">
        <v>11302.68</v>
      </c>
      <c r="I171" s="230">
        <v>102101.15182587378</v>
      </c>
      <c r="J171" s="230">
        <v>9434.5732353187577</v>
      </c>
      <c r="K171" s="230">
        <v>0</v>
      </c>
      <c r="L171" s="230">
        <v>92666.578590555029</v>
      </c>
      <c r="M171" s="230">
        <v>71603.624879877068</v>
      </c>
      <c r="N171" s="230">
        <v>21062.95371067795</v>
      </c>
      <c r="O171" s="232">
        <v>25638.91323531876</v>
      </c>
      <c r="P171" s="232">
        <v>58.26</v>
      </c>
      <c r="Q171" s="232">
        <v>106867.82859055503</v>
      </c>
      <c r="R171" s="232">
        <v>74502.194879877075</v>
      </c>
      <c r="S171" s="232">
        <v>32365.63371067795</v>
      </c>
      <c r="T171" s="225"/>
      <c r="U171" s="193"/>
      <c r="Y171" s="175"/>
    </row>
    <row r="172" spans="1:25" s="258" customFormat="1" ht="18" customHeight="1">
      <c r="A172" s="141" t="s">
        <v>206</v>
      </c>
      <c r="B172" s="253">
        <v>168155.86559022707</v>
      </c>
      <c r="C172" s="254">
        <v>38841.589999999997</v>
      </c>
      <c r="D172" s="255">
        <v>29453.17</v>
      </c>
      <c r="E172" s="254">
        <v>1361.1</v>
      </c>
      <c r="F172" s="254">
        <v>9388.42</v>
      </c>
      <c r="G172" s="254">
        <v>2528.4</v>
      </c>
      <c r="H172" s="254">
        <v>6860.02</v>
      </c>
      <c r="I172" s="254">
        <v>129314.27559022707</v>
      </c>
      <c r="J172" s="254">
        <v>7469.4033823992058</v>
      </c>
      <c r="K172" s="254">
        <v>2402.89</v>
      </c>
      <c r="L172" s="254">
        <v>121844.87220782787</v>
      </c>
      <c r="M172" s="254">
        <v>76098.300985062699</v>
      </c>
      <c r="N172" s="254">
        <v>45746.571222765167</v>
      </c>
      <c r="O172" s="256">
        <v>36922.573382399205</v>
      </c>
      <c r="P172" s="256">
        <v>3763.99</v>
      </c>
      <c r="Q172" s="256">
        <v>131233.29220782788</v>
      </c>
      <c r="R172" s="256">
        <v>78626.700985062693</v>
      </c>
      <c r="S172" s="256">
        <v>52606.591222765164</v>
      </c>
      <c r="T172" s="257"/>
      <c r="U172" s="216"/>
      <c r="Y172" s="259"/>
    </row>
    <row r="173" spans="1:25" s="163" customFormat="1" ht="18" customHeight="1">
      <c r="A173" s="161" t="s">
        <v>207</v>
      </c>
      <c r="B173" s="229">
        <v>134384.65064459771</v>
      </c>
      <c r="C173" s="230">
        <v>37522.17</v>
      </c>
      <c r="D173" s="231">
        <v>18722.22</v>
      </c>
      <c r="E173" s="230">
        <v>1104.23</v>
      </c>
      <c r="F173" s="230">
        <v>18799.95</v>
      </c>
      <c r="G173" s="230">
        <v>7858.32</v>
      </c>
      <c r="H173" s="230">
        <v>10941.63</v>
      </c>
      <c r="I173" s="230">
        <v>96862.48064459773</v>
      </c>
      <c r="J173" s="230">
        <v>5741.159643090813</v>
      </c>
      <c r="K173" s="230">
        <v>3723.32</v>
      </c>
      <c r="L173" s="230">
        <v>91121.32100150692</v>
      </c>
      <c r="M173" s="230">
        <v>63477.413315859689</v>
      </c>
      <c r="N173" s="230">
        <v>27643.90768564722</v>
      </c>
      <c r="O173" s="232">
        <v>24463.379643090815</v>
      </c>
      <c r="P173" s="232">
        <v>4827.55</v>
      </c>
      <c r="Q173" s="232">
        <v>109921.27100150692</v>
      </c>
      <c r="R173" s="232">
        <v>71335.733315859688</v>
      </c>
      <c r="S173" s="232">
        <v>38585.537685647221</v>
      </c>
      <c r="T173" s="227"/>
      <c r="U173" s="224"/>
      <c r="Y173" s="197"/>
    </row>
    <row r="174" spans="1:25" s="163" customFormat="1" ht="18" customHeight="1">
      <c r="A174" s="161" t="s">
        <v>208</v>
      </c>
      <c r="B174" s="265">
        <v>222009.90099150129</v>
      </c>
      <c r="C174" s="266">
        <v>86333.41</v>
      </c>
      <c r="D174" s="267">
        <v>48557.59</v>
      </c>
      <c r="E174" s="266">
        <v>2691.28</v>
      </c>
      <c r="F174" s="266">
        <v>37775.82</v>
      </c>
      <c r="G174" s="266">
        <v>20869.509999999998</v>
      </c>
      <c r="H174" s="266">
        <v>16906.310000000001</v>
      </c>
      <c r="I174" s="266">
        <v>135676.49099150128</v>
      </c>
      <c r="J174" s="266">
        <v>9380.3349945277114</v>
      </c>
      <c r="K174" s="266">
        <v>5183.4799999999996</v>
      </c>
      <c r="L174" s="266">
        <v>126296.15599697357</v>
      </c>
      <c r="M174" s="266">
        <v>64733.935477132967</v>
      </c>
      <c r="N174" s="266">
        <v>61562.220519840615</v>
      </c>
      <c r="O174" s="226">
        <v>57937.924994527719</v>
      </c>
      <c r="P174" s="226">
        <v>7874.76</v>
      </c>
      <c r="Q174" s="226">
        <v>164071.97599697358</v>
      </c>
      <c r="R174" s="226">
        <v>85603.445477132962</v>
      </c>
      <c r="S174" s="226">
        <v>78468.530519840613</v>
      </c>
      <c r="T174" s="268">
        <v>109.85471669665</v>
      </c>
      <c r="U174" s="269"/>
      <c r="Y174" s="197"/>
    </row>
    <row r="175" spans="1:25" s="163" customFormat="1" ht="18" customHeight="1">
      <c r="A175" s="261" t="s">
        <v>209</v>
      </c>
      <c r="B175" s="262">
        <f>SUM(B163:B174)</f>
        <v>1648757.1454288536</v>
      </c>
      <c r="C175" s="262">
        <f t="shared" ref="C175:S175" si="8">SUM(C163:C174)</f>
        <v>474105.65311692003</v>
      </c>
      <c r="D175" s="262">
        <f t="shared" si="8"/>
        <v>272513.09569891996</v>
      </c>
      <c r="E175" s="262">
        <f t="shared" si="8"/>
        <v>16539.27</v>
      </c>
      <c r="F175" s="262">
        <f t="shared" si="8"/>
        <v>201592.55741800001</v>
      </c>
      <c r="G175" s="262">
        <f t="shared" si="8"/>
        <v>89838.36</v>
      </c>
      <c r="H175" s="262">
        <f t="shared" si="8"/>
        <v>111754.19741800001</v>
      </c>
      <c r="I175" s="262">
        <f t="shared" si="8"/>
        <v>1174651.4923119335</v>
      </c>
      <c r="J175" s="262">
        <f t="shared" si="8"/>
        <v>109445.5697807932</v>
      </c>
      <c r="K175" s="262">
        <f t="shared" si="8"/>
        <v>40446.395887407925</v>
      </c>
      <c r="L175" s="262">
        <f t="shared" si="8"/>
        <v>1065205.92253114</v>
      </c>
      <c r="M175" s="262">
        <f t="shared" si="8"/>
        <v>669633.68816707656</v>
      </c>
      <c r="N175" s="262">
        <f t="shared" si="8"/>
        <v>395572.23436406365</v>
      </c>
      <c r="O175" s="262">
        <f t="shared" si="8"/>
        <v>381958.66547971324</v>
      </c>
      <c r="P175" s="262">
        <f t="shared" si="8"/>
        <v>56985.665887407929</v>
      </c>
      <c r="Q175" s="262">
        <f t="shared" si="8"/>
        <v>1266798.4799491405</v>
      </c>
      <c r="R175" s="262">
        <f t="shared" si="8"/>
        <v>759472.04816707643</v>
      </c>
      <c r="S175" s="262">
        <f t="shared" si="8"/>
        <v>507326.43178206362</v>
      </c>
      <c r="T175" s="225">
        <v>109.85471669665</v>
      </c>
      <c r="U175" s="216">
        <f>B175/T175*100</f>
        <v>1500852.3939683805</v>
      </c>
      <c r="Y175" s="197"/>
    </row>
    <row r="176" spans="1:25" s="163" customFormat="1" ht="18" customHeight="1">
      <c r="A176" s="161" t="s">
        <v>210</v>
      </c>
      <c r="B176" s="172">
        <v>99647.191052631591</v>
      </c>
      <c r="C176" s="172">
        <v>30166.57</v>
      </c>
      <c r="D176" s="172">
        <v>18421.47</v>
      </c>
      <c r="E176" s="172">
        <v>3404.03</v>
      </c>
      <c r="F176" s="172">
        <v>11745.1</v>
      </c>
      <c r="G176" s="172">
        <v>5609.72</v>
      </c>
      <c r="H176" s="172">
        <v>6135.38</v>
      </c>
      <c r="I176" s="172">
        <v>69480.621052631584</v>
      </c>
      <c r="J176" s="172">
        <v>5560.2215789473685</v>
      </c>
      <c r="K176" s="172">
        <v>1869.08</v>
      </c>
      <c r="L176" s="172">
        <v>63920.399473684207</v>
      </c>
      <c r="M176" s="172">
        <v>41917.648421052632</v>
      </c>
      <c r="N176" s="172">
        <v>22002.751052631578</v>
      </c>
      <c r="O176" s="172">
        <v>23981.691578947371</v>
      </c>
      <c r="P176" s="172">
        <v>5273.11</v>
      </c>
      <c r="Q176" s="172">
        <v>75665.499473684205</v>
      </c>
      <c r="R176" s="172">
        <v>47527.368421052626</v>
      </c>
      <c r="S176" s="172">
        <v>28138.131052631579</v>
      </c>
      <c r="T176" s="227"/>
      <c r="U176" s="224"/>
      <c r="Y176" s="197"/>
    </row>
    <row r="177" spans="1:25" s="163" customFormat="1" ht="18" customHeight="1">
      <c r="A177" s="161" t="s">
        <v>212</v>
      </c>
      <c r="B177" s="172">
        <v>136392.20697052075</v>
      </c>
      <c r="C177" s="172">
        <v>39068.629999999997</v>
      </c>
      <c r="D177" s="172">
        <v>15501.02</v>
      </c>
      <c r="E177" s="172">
        <v>426.22</v>
      </c>
      <c r="F177" s="172">
        <v>23567.61</v>
      </c>
      <c r="G177" s="172">
        <v>12570.18</v>
      </c>
      <c r="H177" s="172">
        <v>10997.43</v>
      </c>
      <c r="I177" s="172">
        <v>97323.576970520779</v>
      </c>
      <c r="J177" s="172">
        <v>38640.049328656787</v>
      </c>
      <c r="K177" s="172">
        <v>3538.82</v>
      </c>
      <c r="L177" s="172">
        <v>58683.527641863991</v>
      </c>
      <c r="M177" s="172">
        <v>36122.482023492666</v>
      </c>
      <c r="N177" s="172">
        <v>22561.045618371318</v>
      </c>
      <c r="O177" s="172">
        <v>54141.069328656784</v>
      </c>
      <c r="P177" s="172">
        <v>3965.04</v>
      </c>
      <c r="Q177" s="172">
        <v>82251.137641863985</v>
      </c>
      <c r="R177" s="172">
        <v>48692.662023492667</v>
      </c>
      <c r="S177" s="172">
        <v>33558.475618371318</v>
      </c>
      <c r="T177" s="227"/>
      <c r="U177" s="224"/>
      <c r="Y177" s="197"/>
    </row>
    <row r="178" spans="1:25" s="163" customFormat="1" ht="18" customHeight="1">
      <c r="A178" s="161">
        <v>2017.3</v>
      </c>
      <c r="B178" s="172">
        <v>115525</v>
      </c>
      <c r="C178" s="172">
        <v>37084.93</v>
      </c>
      <c r="D178" s="172">
        <v>26326.99</v>
      </c>
      <c r="E178" s="172">
        <v>513.16</v>
      </c>
      <c r="F178" s="172">
        <v>10757.94</v>
      </c>
      <c r="G178" s="172">
        <v>3530.14</v>
      </c>
      <c r="H178" s="172">
        <v>7227.8</v>
      </c>
      <c r="I178" s="172">
        <v>78440.302202427396</v>
      </c>
      <c r="J178" s="172">
        <v>12634.163131851592</v>
      </c>
      <c r="K178" s="172">
        <v>2629.531475226413</v>
      </c>
      <c r="L178" s="172">
        <v>65806.139070575809</v>
      </c>
      <c r="M178" s="172">
        <v>40772.803040581734</v>
      </c>
      <c r="N178" s="172">
        <v>25033.336029994069</v>
      </c>
      <c r="O178" s="172">
        <v>38961</v>
      </c>
      <c r="P178" s="172">
        <v>3143</v>
      </c>
      <c r="Q178" s="172">
        <v>76564</v>
      </c>
      <c r="R178" s="172">
        <v>44303</v>
      </c>
      <c r="S178" s="172">
        <v>32361</v>
      </c>
      <c r="T178" s="227">
        <v>32261.136029994068</v>
      </c>
      <c r="U178" s="224"/>
      <c r="Y178" s="197"/>
    </row>
    <row r="179" spans="1:25" s="163" customFormat="1" ht="18" customHeight="1">
      <c r="A179" s="161">
        <v>2017.4</v>
      </c>
      <c r="B179" s="172">
        <v>158022</v>
      </c>
      <c r="C179" s="172">
        <v>31810</v>
      </c>
      <c r="D179" s="172">
        <v>23551</v>
      </c>
      <c r="E179" s="172">
        <v>243</v>
      </c>
      <c r="F179" s="172">
        <v>8259</v>
      </c>
      <c r="G179" s="172">
        <v>1201</v>
      </c>
      <c r="H179" s="172">
        <v>7058</v>
      </c>
      <c r="I179" s="172">
        <v>126212</v>
      </c>
      <c r="J179" s="172">
        <v>16683</v>
      </c>
      <c r="K179" s="172">
        <v>8385</v>
      </c>
      <c r="L179" s="172">
        <v>109529</v>
      </c>
      <c r="M179" s="172">
        <v>52806</v>
      </c>
      <c r="N179" s="172">
        <v>56722</v>
      </c>
      <c r="O179" s="172">
        <v>40234.078930835494</v>
      </c>
      <c r="P179" s="172">
        <v>8628.33</v>
      </c>
      <c r="Q179" s="172">
        <v>117787.63444291307</v>
      </c>
      <c r="R179" s="172">
        <v>54007.814848323018</v>
      </c>
      <c r="S179" s="172">
        <v>63779.819594590052</v>
      </c>
      <c r="T179" s="227"/>
      <c r="U179" s="224"/>
      <c r="Y179" s="197"/>
    </row>
    <row r="180" spans="1:25" s="163" customFormat="1" ht="18" customHeight="1">
      <c r="A180" s="161">
        <v>2017.5</v>
      </c>
      <c r="B180" s="172">
        <v>138305</v>
      </c>
      <c r="C180" s="172">
        <v>34179</v>
      </c>
      <c r="D180" s="172">
        <v>22469</v>
      </c>
      <c r="E180" s="172">
        <v>484</v>
      </c>
      <c r="F180" s="172">
        <v>11709</v>
      </c>
      <c r="G180" s="172">
        <v>1880</v>
      </c>
      <c r="H180" s="172">
        <v>9829</v>
      </c>
      <c r="I180" s="172">
        <v>104127</v>
      </c>
      <c r="J180" s="172">
        <v>17384</v>
      </c>
      <c r="K180" s="172">
        <v>8117</v>
      </c>
      <c r="L180" s="172">
        <v>86743</v>
      </c>
      <c r="M180" s="172">
        <v>59645</v>
      </c>
      <c r="N180" s="172">
        <v>27098</v>
      </c>
      <c r="O180" s="172">
        <v>39854</v>
      </c>
      <c r="P180" s="172">
        <v>8601</v>
      </c>
      <c r="Q180" s="172">
        <v>98452</v>
      </c>
      <c r="R180" s="172">
        <v>61525</v>
      </c>
      <c r="S180" s="172">
        <v>36927</v>
      </c>
      <c r="T180" s="227"/>
      <c r="U180" s="224"/>
      <c r="Y180" s="197"/>
    </row>
    <row r="181" spans="1:25" s="163" customFormat="1" ht="18" customHeight="1">
      <c r="A181" s="161">
        <v>2017.6</v>
      </c>
      <c r="B181" s="172">
        <v>144907</v>
      </c>
      <c r="C181" s="172">
        <v>53924</v>
      </c>
      <c r="D181" s="172">
        <v>36613</v>
      </c>
      <c r="E181" s="172">
        <v>765</v>
      </c>
      <c r="F181" s="172">
        <v>17311</v>
      </c>
      <c r="G181" s="172">
        <v>6740</v>
      </c>
      <c r="H181" s="172">
        <v>10571</v>
      </c>
      <c r="I181" s="172">
        <v>90984</v>
      </c>
      <c r="J181" s="172">
        <v>3814</v>
      </c>
      <c r="K181" s="172">
        <v>1935</v>
      </c>
      <c r="L181" s="172">
        <v>87170</v>
      </c>
      <c r="M181" s="172">
        <v>54651</v>
      </c>
      <c r="N181" s="172">
        <v>32520</v>
      </c>
      <c r="O181" s="172">
        <v>40426</v>
      </c>
      <c r="P181" s="172">
        <v>2700</v>
      </c>
      <c r="Q181" s="172">
        <v>104481</v>
      </c>
      <c r="R181" s="172">
        <v>61390</v>
      </c>
      <c r="S181" s="172">
        <v>43091</v>
      </c>
      <c r="T181" s="227"/>
      <c r="U181" s="224"/>
      <c r="Y181" s="197"/>
    </row>
    <row r="182" spans="1:25" s="163" customFormat="1" ht="18" customHeight="1">
      <c r="A182" s="161">
        <v>2017.7</v>
      </c>
      <c r="B182" s="172">
        <v>97985</v>
      </c>
      <c r="C182" s="172">
        <v>26446</v>
      </c>
      <c r="D182" s="172">
        <v>16471</v>
      </c>
      <c r="E182" s="172">
        <v>725</v>
      </c>
      <c r="F182" s="172">
        <v>9975</v>
      </c>
      <c r="G182" s="172">
        <v>1931</v>
      </c>
      <c r="H182" s="172">
        <v>8044</v>
      </c>
      <c r="I182" s="172">
        <v>71539</v>
      </c>
      <c r="J182" s="172">
        <v>3497</v>
      </c>
      <c r="K182" s="172">
        <v>1718</v>
      </c>
      <c r="L182" s="172">
        <v>68042</v>
      </c>
      <c r="M182" s="172">
        <v>43831</v>
      </c>
      <c r="N182" s="172">
        <v>24211</v>
      </c>
      <c r="O182" s="172">
        <v>19968</v>
      </c>
      <c r="P182" s="172">
        <v>2443</v>
      </c>
      <c r="Q182" s="172">
        <v>78017</v>
      </c>
      <c r="R182" s="172">
        <v>45762</v>
      </c>
      <c r="S182" s="172">
        <v>32255</v>
      </c>
      <c r="T182" s="227"/>
      <c r="U182" s="224"/>
      <c r="Y182" s="197"/>
    </row>
    <row r="183" spans="1:25" s="160" customFormat="1" ht="18" customHeight="1">
      <c r="A183" s="161">
        <v>2017.8</v>
      </c>
      <c r="B183" s="273">
        <v>144577</v>
      </c>
      <c r="C183" s="273">
        <v>40024</v>
      </c>
      <c r="D183" s="273">
        <v>25864</v>
      </c>
      <c r="E183" s="273">
        <v>1548</v>
      </c>
      <c r="F183" s="273">
        <v>14161</v>
      </c>
      <c r="G183" s="273">
        <v>8497</v>
      </c>
      <c r="H183" s="273">
        <v>5664</v>
      </c>
      <c r="I183" s="273">
        <v>104553</v>
      </c>
      <c r="J183" s="273">
        <v>9082</v>
      </c>
      <c r="K183" s="273">
        <v>7393</v>
      </c>
      <c r="L183" s="273">
        <v>95470</v>
      </c>
      <c r="M183" s="273">
        <v>64265</v>
      </c>
      <c r="N183" s="273">
        <v>31206</v>
      </c>
      <c r="O183" s="273">
        <v>34945.71395390822</v>
      </c>
      <c r="P183" s="273">
        <v>8941.2998115830596</v>
      </c>
      <c r="Q183" s="273">
        <v>109631.24924668217</v>
      </c>
      <c r="R183" s="273">
        <v>72761.670902756072</v>
      </c>
      <c r="S183" s="273">
        <v>36869.578343926107</v>
      </c>
      <c r="T183" s="274"/>
      <c r="U183" s="275"/>
      <c r="Y183" s="175"/>
    </row>
    <row r="184" spans="1:25" ht="18" customHeight="1">
      <c r="A184" s="164" t="s">
        <v>155</v>
      </c>
      <c r="B184" s="165">
        <f>(B183-B182)/B182*100</f>
        <v>47.550135224779304</v>
      </c>
      <c r="C184" s="165">
        <f t="shared" ref="C184:S184" si="9">(C183-C182)/C182*100</f>
        <v>51.342358012553881</v>
      </c>
      <c r="D184" s="165">
        <f t="shared" si="9"/>
        <v>57.027502883856471</v>
      </c>
      <c r="E184" s="165">
        <f t="shared" si="9"/>
        <v>113.51724137931033</v>
      </c>
      <c r="F184" s="165">
        <f t="shared" si="9"/>
        <v>41.964912280701753</v>
      </c>
      <c r="G184" s="165">
        <f t="shared" si="9"/>
        <v>340.03107198342826</v>
      </c>
      <c r="H184" s="165">
        <f t="shared" si="9"/>
        <v>-29.587270014917948</v>
      </c>
      <c r="I184" s="165">
        <f t="shared" si="9"/>
        <v>46.148254798082164</v>
      </c>
      <c r="J184" s="165">
        <f t="shared" si="9"/>
        <v>159.70832141835859</v>
      </c>
      <c r="K184" s="165">
        <f t="shared" si="9"/>
        <v>330.32596041909198</v>
      </c>
      <c r="L184" s="165">
        <f t="shared" si="9"/>
        <v>40.310396519796598</v>
      </c>
      <c r="M184" s="165">
        <f t="shared" si="9"/>
        <v>46.619972165818716</v>
      </c>
      <c r="N184" s="165">
        <f t="shared" si="9"/>
        <v>28.891826029490726</v>
      </c>
      <c r="O184" s="165">
        <f t="shared" si="9"/>
        <v>75.008583503146127</v>
      </c>
      <c r="P184" s="165">
        <f t="shared" si="9"/>
        <v>265.99671762517642</v>
      </c>
      <c r="Q184" s="165">
        <f t="shared" si="9"/>
        <v>40.522257003835286</v>
      </c>
      <c r="R184" s="165">
        <f t="shared" si="9"/>
        <v>59.000198642445852</v>
      </c>
      <c r="S184" s="165">
        <f t="shared" si="9"/>
        <v>14.306551988609851</v>
      </c>
      <c r="T184" s="165">
        <f t="shared" ref="T184:U184" si="10">(T179-T178)/T178*100</f>
        <v>-100</v>
      </c>
      <c r="U184" s="165" t="e">
        <f t="shared" si="10"/>
        <v>#DIV/0!</v>
      </c>
    </row>
    <row r="185" spans="1:25" s="174" customFormat="1" ht="18" customHeight="1">
      <c r="A185" s="173" t="s">
        <v>156</v>
      </c>
      <c r="B185" s="165">
        <f>(B183-B170)/B170*100</f>
        <v>-6.0024907943996872</v>
      </c>
      <c r="C185" s="165">
        <f t="shared" ref="C185:S185" si="11">(C183-C170)/C170*100</f>
        <v>-17.106034645054812</v>
      </c>
      <c r="D185" s="165">
        <f t="shared" si="11"/>
        <v>22.844439631485677</v>
      </c>
      <c r="E185" s="165">
        <f t="shared" si="11"/>
        <v>387.35950634385915</v>
      </c>
      <c r="F185" s="165">
        <f t="shared" si="11"/>
        <v>-47.993139692461369</v>
      </c>
      <c r="G185" s="165">
        <f t="shared" si="11"/>
        <v>-38.87296626898484</v>
      </c>
      <c r="H185" s="165">
        <f t="shared" si="11"/>
        <v>-57.504722947899779</v>
      </c>
      <c r="I185" s="165">
        <f t="shared" si="11"/>
        <v>-0.92207089547722798</v>
      </c>
      <c r="J185" s="165">
        <f t="shared" si="11"/>
        <v>-52.765156974761936</v>
      </c>
      <c r="K185" s="165">
        <f t="shared" si="11"/>
        <v>15.954803819466223</v>
      </c>
      <c r="L185" s="165">
        <f t="shared" si="11"/>
        <v>10.62739971906109</v>
      </c>
      <c r="M185" s="165">
        <f t="shared" si="11"/>
        <v>12.552437719541379</v>
      </c>
      <c r="N185" s="165">
        <f t="shared" si="11"/>
        <v>6.8667062435413015</v>
      </c>
      <c r="O185" s="165">
        <f t="shared" si="11"/>
        <v>-13.246463942043757</v>
      </c>
      <c r="P185" s="165">
        <f t="shared" si="11"/>
        <v>33.584025607099825</v>
      </c>
      <c r="Q185" s="165">
        <f t="shared" si="11"/>
        <v>-3.43223769282814</v>
      </c>
      <c r="R185" s="165">
        <f t="shared" si="11"/>
        <v>2.4835499691980152</v>
      </c>
      <c r="S185" s="165">
        <f t="shared" si="11"/>
        <v>-13.308026600862046</v>
      </c>
      <c r="T185" s="220" t="e">
        <f t="shared" ref="T185:U185" si="12">(T178-T165)/T165*100</f>
        <v>#DIV/0!</v>
      </c>
      <c r="U185" s="220" t="e">
        <f t="shared" si="12"/>
        <v>#DIV/0!</v>
      </c>
    </row>
    <row r="186" spans="1:25" ht="18" customHeight="1">
      <c r="A186" s="166" t="s">
        <v>211</v>
      </c>
      <c r="B186" s="165">
        <f>(B183-B157)/B157*100</f>
        <v>47.854944110939527</v>
      </c>
      <c r="C186" s="165">
        <f t="shared" ref="C186:S186" si="13">(C183-C157)/C157*100</f>
        <v>58.103890973730984</v>
      </c>
      <c r="D186" s="165">
        <f t="shared" si="13"/>
        <v>172.10941609679116</v>
      </c>
      <c r="E186" s="165">
        <f t="shared" si="13"/>
        <v>655.1219512195122</v>
      </c>
      <c r="F186" s="165">
        <f t="shared" si="13"/>
        <v>-10.43010752688172</v>
      </c>
      <c r="G186" s="165">
        <f t="shared" si="13"/>
        <v>-22.908727998548358</v>
      </c>
      <c r="H186" s="165">
        <f t="shared" si="13"/>
        <v>18.320451222059745</v>
      </c>
      <c r="I186" s="165">
        <f t="shared" si="13"/>
        <v>44.274714356681571</v>
      </c>
      <c r="J186" s="165">
        <f t="shared" si="13"/>
        <v>36.264066016504124</v>
      </c>
      <c r="K186" s="165">
        <f t="shared" si="13"/>
        <v>302.44964616222103</v>
      </c>
      <c r="L186" s="165">
        <f t="shared" si="13"/>
        <v>45.084570612282114</v>
      </c>
      <c r="M186" s="165">
        <f t="shared" si="13"/>
        <v>46.462919914307854</v>
      </c>
      <c r="N186" s="165">
        <f t="shared" si="13"/>
        <v>42.324181337225212</v>
      </c>
      <c r="O186" s="165">
        <f t="shared" si="13"/>
        <v>116.11449569516526</v>
      </c>
      <c r="P186" s="165">
        <f t="shared" si="13"/>
        <v>337.65539949011554</v>
      </c>
      <c r="Q186" s="165">
        <f t="shared" si="13"/>
        <v>34.330620424052746</v>
      </c>
      <c r="R186" s="165">
        <f t="shared" si="13"/>
        <v>32.534919677151315</v>
      </c>
      <c r="S186" s="165">
        <f t="shared" si="13"/>
        <v>38.021107116108659</v>
      </c>
      <c r="T186" s="165">
        <f t="shared" ref="T186:U186" si="14">(T163-T137)/T137*100</f>
        <v>-100</v>
      </c>
      <c r="U186" s="165">
        <f t="shared" si="14"/>
        <v>-100</v>
      </c>
    </row>
    <row r="187" spans="1:25" s="221" customFormat="1" ht="18" customHeight="1">
      <c r="T187" s="250"/>
      <c r="U187" s="251"/>
    </row>
    <row r="188" spans="1:25" s="244" customFormat="1" ht="17.25">
      <c r="A188" s="239"/>
      <c r="B188" s="240" t="s">
        <v>166</v>
      </c>
      <c r="C188" s="240" t="s">
        <v>160</v>
      </c>
      <c r="D188" s="239" t="s">
        <v>162</v>
      </c>
      <c r="E188" s="239"/>
      <c r="F188" s="239" t="s">
        <v>163</v>
      </c>
      <c r="G188" s="239"/>
      <c r="H188" s="239"/>
      <c r="I188" s="240" t="s">
        <v>161</v>
      </c>
      <c r="J188" s="239" t="s">
        <v>164</v>
      </c>
      <c r="K188" s="239"/>
      <c r="L188" s="239" t="s">
        <v>165</v>
      </c>
      <c r="M188" s="239" t="s">
        <v>167</v>
      </c>
      <c r="N188" s="241" t="s">
        <v>168</v>
      </c>
      <c r="O188" s="241"/>
      <c r="P188" s="241"/>
      <c r="Q188" s="241"/>
      <c r="R188" s="239"/>
      <c r="S188" s="239"/>
      <c r="T188" s="242"/>
      <c r="U188" s="243"/>
    </row>
    <row r="189" spans="1:25" ht="17.25">
      <c r="A189" s="156" t="s">
        <v>214</v>
      </c>
      <c r="B189" s="157">
        <f>SUM(B176:B183)</f>
        <v>1035360.3980231524</v>
      </c>
      <c r="C189" s="157">
        <f>SUM(C176:C183)</f>
        <v>292703.13</v>
      </c>
      <c r="D189" s="157">
        <f t="shared" ref="D189:S189" si="15">SUM(D176:D183)</f>
        <v>185217.48</v>
      </c>
      <c r="E189" s="157">
        <f t="shared" si="15"/>
        <v>8108.41</v>
      </c>
      <c r="F189" s="157">
        <f t="shared" si="15"/>
        <v>107485.65</v>
      </c>
      <c r="G189" s="157">
        <f t="shared" si="15"/>
        <v>41959.040000000001</v>
      </c>
      <c r="H189" s="157">
        <f t="shared" si="15"/>
        <v>65526.61</v>
      </c>
      <c r="I189" s="157">
        <f t="shared" si="15"/>
        <v>742659.50022557983</v>
      </c>
      <c r="J189" s="157">
        <f t="shared" si="15"/>
        <v>107294.43403945575</v>
      </c>
      <c r="K189" s="157">
        <f t="shared" si="15"/>
        <v>35585.431475226411</v>
      </c>
      <c r="L189" s="157">
        <f t="shared" si="15"/>
        <v>635364.06618612399</v>
      </c>
      <c r="M189" s="157">
        <f t="shared" si="15"/>
        <v>394010.93348512705</v>
      </c>
      <c r="N189" s="157">
        <f t="shared" si="15"/>
        <v>241354.13270099697</v>
      </c>
      <c r="O189" s="157">
        <f t="shared" si="15"/>
        <v>292511.5537923479</v>
      </c>
      <c r="P189" s="157">
        <f t="shared" si="15"/>
        <v>43694.779811583052</v>
      </c>
      <c r="Q189" s="157">
        <f t="shared" si="15"/>
        <v>742849.5208051434</v>
      </c>
      <c r="R189" s="157">
        <f t="shared" si="15"/>
        <v>435969.51619562437</v>
      </c>
      <c r="S189" s="157">
        <f t="shared" si="15"/>
        <v>306980.00460951903</v>
      </c>
      <c r="T189" s="157">
        <f t="shared" ref="T189:U189" si="16">SUM(T176:T180)</f>
        <v>32261.136029994068</v>
      </c>
      <c r="U189" s="157">
        <f t="shared" si="16"/>
        <v>0</v>
      </c>
    </row>
    <row r="190" spans="1:25">
      <c r="A190" t="s">
        <v>215</v>
      </c>
      <c r="B190" s="228">
        <f>SUM(B163:B170)</f>
        <v>991699.98637665366</v>
      </c>
      <c r="C190" s="228">
        <f>SUM(C163:C170)</f>
        <v>281002.89311692002</v>
      </c>
      <c r="D190" s="228">
        <f t="shared" ref="D190:S190" si="17">SUM(D163:D170)</f>
        <v>159575.77569891998</v>
      </c>
      <c r="E190" s="228">
        <f t="shared" si="17"/>
        <v>11324.4</v>
      </c>
      <c r="F190" s="228">
        <f t="shared" si="17"/>
        <v>121427.11741799998</v>
      </c>
      <c r="G190" s="228">
        <f t="shared" si="17"/>
        <v>55683.56</v>
      </c>
      <c r="H190" s="228">
        <f t="shared" si="17"/>
        <v>65743.557418000011</v>
      </c>
      <c r="I190" s="228">
        <f t="shared" si="17"/>
        <v>710697.09325973352</v>
      </c>
      <c r="J190" s="228">
        <f t="shared" si="17"/>
        <v>77420.098525456706</v>
      </c>
      <c r="K190" s="228">
        <f t="shared" si="17"/>
        <v>29136.705887407923</v>
      </c>
      <c r="L190" s="228">
        <f t="shared" si="17"/>
        <v>633276.99473427678</v>
      </c>
      <c r="M190" s="228">
        <f t="shared" si="17"/>
        <v>393720.41350914404</v>
      </c>
      <c r="N190" s="228">
        <f t="shared" si="17"/>
        <v>239556.58122513274</v>
      </c>
      <c r="O190" s="228">
        <f t="shared" si="17"/>
        <v>236995.87422437672</v>
      </c>
      <c r="P190" s="228">
        <f t="shared" si="17"/>
        <v>40461.105887407924</v>
      </c>
      <c r="Q190" s="228">
        <f t="shared" si="17"/>
        <v>754704.11215227691</v>
      </c>
      <c r="R190" s="228">
        <f t="shared" si="17"/>
        <v>449403.97350914404</v>
      </c>
      <c r="S190" s="228">
        <f t="shared" si="17"/>
        <v>305300.1386431327</v>
      </c>
      <c r="T190" s="209">
        <f t="shared" ref="T190" si="18">SUM(T137:T148)</f>
        <v>1321.1999999999998</v>
      </c>
      <c r="U190" s="264">
        <f>B190/T162*100</f>
        <v>900170.63609818963</v>
      </c>
    </row>
    <row r="191" spans="1:25">
      <c r="A191" t="s">
        <v>216</v>
      </c>
      <c r="B191" s="143">
        <f>SUM(B150:B157)</f>
        <v>940267.60981772828</v>
      </c>
      <c r="C191" s="143">
        <f t="shared" ref="C191:S191" si="19">SUM(C150:C157)</f>
        <v>285725.24</v>
      </c>
      <c r="D191" s="143">
        <f t="shared" si="19"/>
        <v>203011.12</v>
      </c>
      <c r="E191" s="143">
        <f t="shared" si="19"/>
        <v>6891.02</v>
      </c>
      <c r="F191" s="143">
        <f t="shared" si="19"/>
        <v>82714.12</v>
      </c>
      <c r="G191" s="143">
        <f t="shared" si="19"/>
        <v>27854.2</v>
      </c>
      <c r="H191" s="143">
        <f t="shared" si="19"/>
        <v>54857.919999999998</v>
      </c>
      <c r="I191" s="143">
        <f t="shared" si="19"/>
        <v>654542.55528973253</v>
      </c>
      <c r="J191" s="143">
        <f t="shared" si="19"/>
        <v>52838.675589075552</v>
      </c>
      <c r="K191" s="143">
        <f t="shared" si="19"/>
        <v>26888.760000000002</v>
      </c>
      <c r="L191" s="143">
        <f t="shared" si="19"/>
        <v>601702.87970065698</v>
      </c>
      <c r="M191" s="143">
        <f t="shared" si="19"/>
        <v>385917.74178759969</v>
      </c>
      <c r="N191" s="143">
        <f t="shared" si="19"/>
        <v>215786.13791305732</v>
      </c>
      <c r="O191" s="143">
        <f t="shared" si="19"/>
        <v>255850.79558907554</v>
      </c>
      <c r="P191" s="143">
        <f t="shared" si="19"/>
        <v>33779.78</v>
      </c>
      <c r="Q191" s="143">
        <f t="shared" si="19"/>
        <v>684415.99970065698</v>
      </c>
      <c r="R191" s="143">
        <f t="shared" si="19"/>
        <v>413771.9417875997</v>
      </c>
      <c r="S191" s="143">
        <f t="shared" si="19"/>
        <v>270646.05791305733</v>
      </c>
      <c r="T191" s="210">
        <f t="shared" ref="T191" si="20">SUM(T124:T135)</f>
        <v>1302</v>
      </c>
      <c r="U191" s="143">
        <f>B191/T149*100</f>
        <v>854012.3613240039</v>
      </c>
    </row>
    <row r="192" spans="1:25" hidden="1">
      <c r="A192" t="s">
        <v>202</v>
      </c>
      <c r="B192" s="143">
        <f>SUM(B124:B130)</f>
        <v>458926</v>
      </c>
      <c r="C192" s="143">
        <f t="shared" ref="C192:S192" si="21">SUM(C124:C130)</f>
        <v>172692</v>
      </c>
      <c r="D192" s="143">
        <f t="shared" si="21"/>
        <v>107762</v>
      </c>
      <c r="E192" s="143">
        <f t="shared" si="21"/>
        <v>10668</v>
      </c>
      <c r="F192" s="143">
        <f t="shared" si="21"/>
        <v>64930</v>
      </c>
      <c r="G192" s="143">
        <f t="shared" si="21"/>
        <v>14677</v>
      </c>
      <c r="H192" s="143">
        <f t="shared" si="21"/>
        <v>50253</v>
      </c>
      <c r="I192" s="143">
        <f t="shared" si="21"/>
        <v>286233</v>
      </c>
      <c r="J192" s="143">
        <f t="shared" si="21"/>
        <v>48335</v>
      </c>
      <c r="K192" s="143">
        <f t="shared" si="21"/>
        <v>24478</v>
      </c>
      <c r="L192" s="143">
        <f t="shared" si="21"/>
        <v>237898</v>
      </c>
      <c r="M192" s="143">
        <f t="shared" si="21"/>
        <v>123239</v>
      </c>
      <c r="N192" s="143">
        <f t="shared" si="21"/>
        <v>114657</v>
      </c>
      <c r="O192" s="143">
        <f t="shared" si="21"/>
        <v>156098</v>
      </c>
      <c r="P192" s="143">
        <f t="shared" si="21"/>
        <v>35148</v>
      </c>
      <c r="Q192" s="143">
        <f t="shared" si="21"/>
        <v>302828</v>
      </c>
      <c r="R192" s="143">
        <f t="shared" si="21"/>
        <v>137917</v>
      </c>
      <c r="S192" s="143">
        <f t="shared" si="21"/>
        <v>164911</v>
      </c>
      <c r="T192" s="210"/>
      <c r="U192" s="143"/>
    </row>
    <row r="193" spans="1:21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210"/>
      <c r="U193" s="143"/>
    </row>
    <row r="194" spans="1:21">
      <c r="A194" s="177" t="s">
        <v>170</v>
      </c>
      <c r="B194" s="178">
        <f>100*(B189/B190-1)</f>
        <v>4.4025826607116958</v>
      </c>
      <c r="C194" s="178">
        <f>100*(C189/C190-1)</f>
        <v>4.1637424986267879</v>
      </c>
      <c r="D194" s="178">
        <f t="shared" ref="D194:U194" si="22">100*(D189/D190-1)</f>
        <v>16.068669689226244</v>
      </c>
      <c r="E194" s="178">
        <f t="shared" si="22"/>
        <v>-28.398767263607784</v>
      </c>
      <c r="F194" s="178">
        <f t="shared" si="22"/>
        <v>-11.481345941868948</v>
      </c>
      <c r="G194" s="178">
        <f t="shared" si="22"/>
        <v>-24.647346541780013</v>
      </c>
      <c r="H194" s="178">
        <f t="shared" si="22"/>
        <v>-0.32999038464051056</v>
      </c>
      <c r="I194" s="178">
        <f t="shared" si="22"/>
        <v>4.4973318828764652</v>
      </c>
      <c r="J194" s="178">
        <f t="shared" si="22"/>
        <v>38.587312704305042</v>
      </c>
      <c r="K194" s="178">
        <f t="shared" si="22"/>
        <v>22.132651552094117</v>
      </c>
      <c r="L194" s="178">
        <f t="shared" si="22"/>
        <v>0.32956691450996001</v>
      </c>
      <c r="M194" s="178">
        <f t="shared" si="22"/>
        <v>7.3788395525054007E-2</v>
      </c>
      <c r="N194" s="178">
        <f t="shared" si="22"/>
        <v>0.75036614175709726</v>
      </c>
      <c r="O194" s="178">
        <f t="shared" si="22"/>
        <v>23.424745156285496</v>
      </c>
      <c r="P194" s="178">
        <f t="shared" si="22"/>
        <v>7.9920552176046433</v>
      </c>
      <c r="Q194" s="178">
        <f t="shared" si="22"/>
        <v>-1.5707601371518165</v>
      </c>
      <c r="R194" s="178">
        <f t="shared" si="22"/>
        <v>-2.9893944213749357</v>
      </c>
      <c r="S194" s="178">
        <f t="shared" si="22"/>
        <v>0.55023426253661967</v>
      </c>
      <c r="T194" s="211">
        <f t="shared" si="22"/>
        <v>2341.8056335145375</v>
      </c>
      <c r="U194" s="178">
        <f t="shared" si="22"/>
        <v>-100</v>
      </c>
    </row>
    <row r="195" spans="1:21">
      <c r="A195" t="s">
        <v>171</v>
      </c>
      <c r="B195" s="176">
        <f>100*(B189/B191-1)</f>
        <v>10.113374874612347</v>
      </c>
      <c r="C195" s="176">
        <f t="shared" ref="C195:U195" si="23">100*(C189/C191-1)</f>
        <v>2.4421678672839731</v>
      </c>
      <c r="D195" s="176">
        <f t="shared" si="23"/>
        <v>-8.7648597771392893</v>
      </c>
      <c r="E195" s="176">
        <f t="shared" si="23"/>
        <v>17.666325159410356</v>
      </c>
      <c r="F195" s="176">
        <f t="shared" si="23"/>
        <v>29.948369153900202</v>
      </c>
      <c r="G195" s="176">
        <f t="shared" si="23"/>
        <v>50.638108436070681</v>
      </c>
      <c r="H195" s="176">
        <f t="shared" si="23"/>
        <v>19.447857301188233</v>
      </c>
      <c r="I195" s="176">
        <f t="shared" si="23"/>
        <v>13.462370662338753</v>
      </c>
      <c r="J195" s="176">
        <f t="shared" si="23"/>
        <v>103.06041520397038</v>
      </c>
      <c r="K195" s="176">
        <f t="shared" si="23"/>
        <v>32.343148122956975</v>
      </c>
      <c r="L195" s="176">
        <f t="shared" si="23"/>
        <v>5.5943203233817407</v>
      </c>
      <c r="M195" s="176">
        <f t="shared" si="23"/>
        <v>2.0971286938089806</v>
      </c>
      <c r="N195" s="176">
        <f t="shared" si="23"/>
        <v>11.848766114087116</v>
      </c>
      <c r="O195" s="176">
        <f t="shared" si="23"/>
        <v>14.328960017053681</v>
      </c>
      <c r="P195" s="176">
        <f t="shared" si="23"/>
        <v>29.351877992050433</v>
      </c>
      <c r="Q195" s="176">
        <f t="shared" si="23"/>
        <v>8.5377199145028051</v>
      </c>
      <c r="R195" s="176">
        <f t="shared" si="23"/>
        <v>5.3646881690734061</v>
      </c>
      <c r="S195" s="176">
        <f t="shared" si="23"/>
        <v>13.424894113230955</v>
      </c>
      <c r="T195" s="212">
        <f t="shared" si="23"/>
        <v>2377.8138271884845</v>
      </c>
      <c r="U195" s="176">
        <f t="shared" si="23"/>
        <v>-100</v>
      </c>
    </row>
    <row r="196" spans="1:21" hidden="1">
      <c r="A196" t="s">
        <v>203</v>
      </c>
      <c r="B196" s="176">
        <f>100*(B189/B192-1)</f>
        <v>125.6050862280961</v>
      </c>
      <c r="C196" s="176">
        <f t="shared" ref="C196:S196" si="24">100*(C189/C192-1)</f>
        <v>69.494319366270602</v>
      </c>
      <c r="D196" s="176">
        <f t="shared" si="24"/>
        <v>71.876431395111467</v>
      </c>
      <c r="E196" s="176">
        <f t="shared" si="24"/>
        <v>-23.993157105361828</v>
      </c>
      <c r="F196" s="176">
        <f t="shared" si="24"/>
        <v>65.540813183428298</v>
      </c>
      <c r="G196" s="176">
        <f t="shared" si="24"/>
        <v>185.8829461061525</v>
      </c>
      <c r="H196" s="176">
        <f t="shared" si="24"/>
        <v>30.393429248005098</v>
      </c>
      <c r="I196" s="176">
        <f t="shared" si="24"/>
        <v>159.45977585588656</v>
      </c>
      <c r="J196" s="176">
        <f t="shared" si="24"/>
        <v>121.98082970819439</v>
      </c>
      <c r="K196" s="176">
        <f t="shared" si="24"/>
        <v>45.377201876078168</v>
      </c>
      <c r="L196" s="176">
        <f t="shared" si="24"/>
        <v>167.07415202571019</v>
      </c>
      <c r="M196" s="176">
        <f t="shared" si="24"/>
        <v>219.71286158206988</v>
      </c>
      <c r="N196" s="176">
        <f t="shared" si="24"/>
        <v>110.50100098641771</v>
      </c>
      <c r="O196" s="176">
        <f t="shared" si="24"/>
        <v>87.389687114727849</v>
      </c>
      <c r="P196" s="176">
        <f t="shared" si="24"/>
        <v>24.316546635891246</v>
      </c>
      <c r="Q196" s="176">
        <f t="shared" si="24"/>
        <v>145.30410688745539</v>
      </c>
      <c r="R196" s="176">
        <f t="shared" si="24"/>
        <v>216.1100634407828</v>
      </c>
      <c r="S196" s="176">
        <f t="shared" si="24"/>
        <v>86.148895228043628</v>
      </c>
      <c r="U196" s="202" t="s">
        <v>180</v>
      </c>
    </row>
    <row r="197" spans="1:21" s="195" customFormat="1" hidden="1">
      <c r="A197" s="195" t="s">
        <v>179</v>
      </c>
      <c r="T197" s="213"/>
      <c r="U197" s="196"/>
    </row>
    <row r="198" spans="1:21" hidden="1">
      <c r="A198" s="195" t="s">
        <v>190</v>
      </c>
      <c r="B198" s="221" t="e">
        <f>B189/#REF!-1</f>
        <v>#REF!</v>
      </c>
      <c r="C198" s="221" t="e">
        <f>C189/#REF!-1</f>
        <v>#REF!</v>
      </c>
      <c r="D198" s="221" t="e">
        <f>D189/#REF!-1</f>
        <v>#REF!</v>
      </c>
      <c r="E198" s="221" t="e">
        <f>E189/#REF!-1</f>
        <v>#REF!</v>
      </c>
      <c r="F198" s="221" t="e">
        <f>F189/#REF!-1</f>
        <v>#REF!</v>
      </c>
      <c r="G198" s="221" t="e">
        <f>G189/#REF!-1</f>
        <v>#REF!</v>
      </c>
      <c r="H198" s="221" t="e">
        <f>H189/#REF!-1</f>
        <v>#REF!</v>
      </c>
      <c r="I198" s="221" t="e">
        <f>I189/#REF!-1</f>
        <v>#REF!</v>
      </c>
      <c r="J198" s="221" t="e">
        <f>J189/#REF!-1</f>
        <v>#REF!</v>
      </c>
      <c r="K198" s="221" t="e">
        <f>K189/#REF!-1</f>
        <v>#REF!</v>
      </c>
      <c r="L198" s="221" t="e">
        <f>L189/#REF!-1</f>
        <v>#REF!</v>
      </c>
      <c r="M198" s="221" t="e">
        <f>M189/#REF!-1</f>
        <v>#REF!</v>
      </c>
      <c r="N198" s="221" t="e">
        <f>N189/#REF!-1</f>
        <v>#REF!</v>
      </c>
      <c r="O198" s="221" t="e">
        <f>O189/#REF!-1</f>
        <v>#REF!</v>
      </c>
      <c r="P198" s="221" t="e">
        <f>P189/#REF!-1</f>
        <v>#REF!</v>
      </c>
      <c r="Q198" s="221" t="e">
        <f>Q189/#REF!-1</f>
        <v>#REF!</v>
      </c>
      <c r="R198" s="221" t="e">
        <f>R189/#REF!-1</f>
        <v>#REF!</v>
      </c>
      <c r="S198" s="221" t="e">
        <f>S189/#REF!-1</f>
        <v>#REF!</v>
      </c>
    </row>
    <row r="199" spans="1:21" hidden="1">
      <c r="A199" s="195" t="s">
        <v>191</v>
      </c>
      <c r="B199" s="221" t="e">
        <f>B189/#REF!-1</f>
        <v>#REF!</v>
      </c>
      <c r="C199" s="221" t="e">
        <f>C189/#REF!-1</f>
        <v>#REF!</v>
      </c>
      <c r="D199" s="221" t="e">
        <f>D189/#REF!-1</f>
        <v>#REF!</v>
      </c>
      <c r="E199" s="221" t="e">
        <f>E189/#REF!-1</f>
        <v>#REF!</v>
      </c>
      <c r="F199" s="221" t="e">
        <f>F189/#REF!-1</f>
        <v>#REF!</v>
      </c>
      <c r="G199" s="221" t="e">
        <f>G189/#REF!-1</f>
        <v>#REF!</v>
      </c>
      <c r="H199" s="221" t="e">
        <f>H189/#REF!-1</f>
        <v>#REF!</v>
      </c>
      <c r="I199" s="221" t="e">
        <f>I189/#REF!-1</f>
        <v>#REF!</v>
      </c>
      <c r="J199" s="221" t="e">
        <f>J189/#REF!-1</f>
        <v>#REF!</v>
      </c>
      <c r="K199" s="221" t="e">
        <f>K189/#REF!-1</f>
        <v>#REF!</v>
      </c>
      <c r="L199" s="221" t="e">
        <f>L189/#REF!-1</f>
        <v>#REF!</v>
      </c>
      <c r="M199" s="221" t="e">
        <f>M189/#REF!-1</f>
        <v>#REF!</v>
      </c>
      <c r="N199" s="221" t="e">
        <f>N189/#REF!-1</f>
        <v>#REF!</v>
      </c>
      <c r="O199" s="221" t="e">
        <f>O189/#REF!-1</f>
        <v>#REF!</v>
      </c>
      <c r="P199" s="221" t="e">
        <f>P189/#REF!-1</f>
        <v>#REF!</v>
      </c>
      <c r="Q199" s="221" t="e">
        <f>Q189/#REF!-1</f>
        <v>#REF!</v>
      </c>
      <c r="R199" s="221" t="e">
        <f>R189/#REF!-1</f>
        <v>#REF!</v>
      </c>
      <c r="S199" s="221" t="e">
        <f>S189/#REF!-1</f>
        <v>#REF!</v>
      </c>
    </row>
    <row r="200" spans="1:21" hidden="1">
      <c r="A200" s="195" t="s">
        <v>192</v>
      </c>
      <c r="B200" s="221" t="e">
        <f>B189/#REF!-1</f>
        <v>#REF!</v>
      </c>
      <c r="C200" s="221" t="e">
        <f>C189/#REF!-1</f>
        <v>#REF!</v>
      </c>
      <c r="D200" s="221" t="e">
        <f>D189/#REF!-1</f>
        <v>#REF!</v>
      </c>
      <c r="E200" s="221" t="e">
        <f>E189/#REF!-1</f>
        <v>#REF!</v>
      </c>
      <c r="F200" s="221" t="e">
        <f>F189/#REF!-1</f>
        <v>#REF!</v>
      </c>
      <c r="G200" s="221" t="e">
        <f>G189/#REF!-1</f>
        <v>#REF!</v>
      </c>
      <c r="H200" s="221" t="e">
        <f>H189/#REF!-1</f>
        <v>#REF!</v>
      </c>
      <c r="I200" s="221" t="e">
        <f>I189/#REF!-1</f>
        <v>#REF!</v>
      </c>
      <c r="J200" s="221" t="e">
        <f>J189/#REF!-1</f>
        <v>#REF!</v>
      </c>
      <c r="K200" s="221" t="e">
        <f>K189/#REF!-1</f>
        <v>#REF!</v>
      </c>
      <c r="L200" s="221" t="e">
        <f>L189/#REF!-1</f>
        <v>#REF!</v>
      </c>
      <c r="M200" s="221" t="e">
        <f>M189/#REF!-1</f>
        <v>#REF!</v>
      </c>
      <c r="N200" s="221" t="e">
        <f>N189/#REF!-1</f>
        <v>#REF!</v>
      </c>
      <c r="O200" s="221" t="e">
        <f>O189/#REF!-1</f>
        <v>#REF!</v>
      </c>
      <c r="P200" s="221" t="e">
        <f>P189/#REF!-1</f>
        <v>#REF!</v>
      </c>
      <c r="Q200" s="221" t="e">
        <f>Q189/#REF!-1</f>
        <v>#REF!</v>
      </c>
      <c r="R200" s="221" t="e">
        <f>R189/#REF!-1</f>
        <v>#REF!</v>
      </c>
      <c r="S200" s="221" t="e">
        <f>S189/#REF!-1</f>
        <v>#REF!</v>
      </c>
    </row>
    <row r="201" spans="1:21" hidden="1">
      <c r="A201" s="195" t="s">
        <v>193</v>
      </c>
      <c r="B201" s="221" t="e">
        <f>B189/#REF!-1</f>
        <v>#REF!</v>
      </c>
      <c r="C201" s="221" t="e">
        <f>C189/#REF!-1</f>
        <v>#REF!</v>
      </c>
      <c r="D201" s="221" t="e">
        <f>D189/#REF!-1</f>
        <v>#REF!</v>
      </c>
      <c r="E201" s="221" t="e">
        <f>E189/#REF!-1</f>
        <v>#REF!</v>
      </c>
      <c r="F201" s="221" t="e">
        <f>F189/#REF!-1</f>
        <v>#REF!</v>
      </c>
      <c r="G201" s="221" t="e">
        <f>G189/#REF!-1</f>
        <v>#REF!</v>
      </c>
      <c r="H201" s="221" t="e">
        <f>H189/#REF!-1</f>
        <v>#REF!</v>
      </c>
      <c r="I201" s="221" t="e">
        <f>I189/#REF!-1</f>
        <v>#REF!</v>
      </c>
      <c r="J201" s="221" t="e">
        <f>J189/#REF!-1</f>
        <v>#REF!</v>
      </c>
      <c r="K201" s="221" t="e">
        <f>K189/#REF!-1</f>
        <v>#REF!</v>
      </c>
      <c r="L201" s="221" t="e">
        <f>L189/#REF!-1</f>
        <v>#REF!</v>
      </c>
      <c r="M201" s="221" t="e">
        <f>M189/#REF!-1</f>
        <v>#REF!</v>
      </c>
      <c r="N201" s="221" t="e">
        <f>N189/#REF!-1</f>
        <v>#REF!</v>
      </c>
      <c r="O201" s="221" t="e">
        <f>O189/#REF!-1</f>
        <v>#REF!</v>
      </c>
      <c r="P201" s="221" t="e">
        <f>P189/#REF!-1</f>
        <v>#REF!</v>
      </c>
      <c r="Q201" s="221" t="e">
        <f>Q189/#REF!-1</f>
        <v>#REF!</v>
      </c>
      <c r="R201" s="221" t="e">
        <f>R189/#REF!-1</f>
        <v>#REF!</v>
      </c>
      <c r="S201" s="221" t="e">
        <f>S189/#REF!-1</f>
        <v>#REF!</v>
      </c>
    </row>
    <row r="202" spans="1:21" hidden="1">
      <c r="A202" s="195" t="s">
        <v>194</v>
      </c>
      <c r="B202" s="221" t="e">
        <f>B189/#REF!-1</f>
        <v>#REF!</v>
      </c>
      <c r="C202" s="221" t="e">
        <f>C189/#REF!-1</f>
        <v>#REF!</v>
      </c>
      <c r="D202" s="221" t="e">
        <f>D189/#REF!-1</f>
        <v>#REF!</v>
      </c>
      <c r="E202" s="221" t="e">
        <f>E189/#REF!-1</f>
        <v>#REF!</v>
      </c>
      <c r="F202" s="221" t="e">
        <f>F189/#REF!-1</f>
        <v>#REF!</v>
      </c>
      <c r="G202" s="221" t="e">
        <f>G189/#REF!-1</f>
        <v>#REF!</v>
      </c>
      <c r="H202" s="221" t="e">
        <f>H189/#REF!-1</f>
        <v>#REF!</v>
      </c>
      <c r="I202" s="221" t="e">
        <f>I189/#REF!-1</f>
        <v>#REF!</v>
      </c>
      <c r="J202" s="221" t="e">
        <f>J189/#REF!-1</f>
        <v>#REF!</v>
      </c>
      <c r="K202" s="221" t="e">
        <f>K189/#REF!-1</f>
        <v>#REF!</v>
      </c>
      <c r="L202" s="221" t="e">
        <f>L189/#REF!-1</f>
        <v>#REF!</v>
      </c>
      <c r="M202" s="221" t="e">
        <f>M189/#REF!-1</f>
        <v>#REF!</v>
      </c>
      <c r="N202" s="221" t="e">
        <f>N189/#REF!-1</f>
        <v>#REF!</v>
      </c>
      <c r="O202" s="221" t="e">
        <f>O189/#REF!-1</f>
        <v>#REF!</v>
      </c>
      <c r="P202" s="221" t="e">
        <f>P189/#REF!-1</f>
        <v>#REF!</v>
      </c>
      <c r="Q202" s="221" t="e">
        <f>Q189/#REF!-1</f>
        <v>#REF!</v>
      </c>
      <c r="R202" s="221" t="e">
        <f>R189/#REF!-1</f>
        <v>#REF!</v>
      </c>
      <c r="S202" s="221" t="e">
        <f>S189/#REF!-1</f>
        <v>#REF!</v>
      </c>
    </row>
    <row r="203" spans="1:21" hidden="1">
      <c r="A203" s="195" t="s">
        <v>195</v>
      </c>
      <c r="B203" s="221" t="e">
        <f>B189/#REF!-1</f>
        <v>#REF!</v>
      </c>
      <c r="C203" s="221" t="e">
        <f>C189/#REF!-1</f>
        <v>#REF!</v>
      </c>
      <c r="D203" s="221" t="e">
        <f>D189/#REF!-1</f>
        <v>#REF!</v>
      </c>
      <c r="E203" s="221" t="e">
        <f>E189/#REF!-1</f>
        <v>#REF!</v>
      </c>
      <c r="F203" s="221" t="e">
        <f>F189/#REF!-1</f>
        <v>#REF!</v>
      </c>
      <c r="G203" s="221" t="e">
        <f>G189/#REF!-1</f>
        <v>#REF!</v>
      </c>
      <c r="H203" s="221" t="e">
        <f>H189/#REF!-1</f>
        <v>#REF!</v>
      </c>
      <c r="I203" s="221" t="e">
        <f>I189/#REF!-1</f>
        <v>#REF!</v>
      </c>
      <c r="J203" s="221" t="e">
        <f>J189/#REF!-1</f>
        <v>#REF!</v>
      </c>
      <c r="K203" s="221" t="e">
        <f>K189/#REF!-1</f>
        <v>#REF!</v>
      </c>
      <c r="L203" s="221" t="e">
        <f>L189/#REF!-1</f>
        <v>#REF!</v>
      </c>
      <c r="M203" s="221" t="e">
        <f>M189/#REF!-1</f>
        <v>#REF!</v>
      </c>
      <c r="N203" s="221" t="e">
        <f>N189/#REF!-1</f>
        <v>#REF!</v>
      </c>
      <c r="O203" s="221" t="e">
        <f>O189/#REF!-1</f>
        <v>#REF!</v>
      </c>
      <c r="P203" s="221" t="e">
        <f>P189/#REF!-1</f>
        <v>#REF!</v>
      </c>
      <c r="Q203" s="221" t="e">
        <f>Q189/#REF!-1</f>
        <v>#REF!</v>
      </c>
      <c r="R203" s="221" t="e">
        <f>R189/#REF!-1</f>
        <v>#REF!</v>
      </c>
      <c r="S203" s="221" t="e">
        <f>S189/#REF!-1</f>
        <v>#REF!</v>
      </c>
    </row>
    <row r="204" spans="1:21" hidden="1">
      <c r="A204" s="195" t="s">
        <v>196</v>
      </c>
      <c r="B204" s="221" t="e">
        <f>B189/#REF!-1</f>
        <v>#REF!</v>
      </c>
      <c r="C204" s="221" t="e">
        <f>C189/#REF!-1</f>
        <v>#REF!</v>
      </c>
      <c r="D204" s="221" t="e">
        <f>D189/#REF!-1</f>
        <v>#REF!</v>
      </c>
      <c r="E204" s="221" t="e">
        <f>E189/#REF!-1</f>
        <v>#REF!</v>
      </c>
      <c r="F204" s="221" t="e">
        <f>F189/#REF!-1</f>
        <v>#REF!</v>
      </c>
      <c r="G204" s="221" t="e">
        <f>G189/#REF!-1</f>
        <v>#REF!</v>
      </c>
      <c r="H204" s="221" t="e">
        <f>H189/#REF!-1</f>
        <v>#REF!</v>
      </c>
      <c r="I204" s="221" t="e">
        <f>I189/#REF!-1</f>
        <v>#REF!</v>
      </c>
      <c r="J204" s="221" t="e">
        <f>J189/#REF!-1</f>
        <v>#REF!</v>
      </c>
      <c r="K204" s="221" t="e">
        <f>K189/#REF!-1</f>
        <v>#REF!</v>
      </c>
      <c r="L204" s="221" t="e">
        <f>L189/#REF!-1</f>
        <v>#REF!</v>
      </c>
      <c r="M204" s="221" t="e">
        <f>M189/#REF!-1</f>
        <v>#REF!</v>
      </c>
      <c r="N204" s="221" t="e">
        <f>N189/#REF!-1</f>
        <v>#REF!</v>
      </c>
      <c r="O204" s="221" t="e">
        <f>O189/#REF!-1</f>
        <v>#REF!</v>
      </c>
      <c r="P204" s="221" t="e">
        <f>P189/#REF!-1</f>
        <v>#REF!</v>
      </c>
      <c r="Q204" s="221" t="e">
        <f>Q189/#REF!-1</f>
        <v>#REF!</v>
      </c>
      <c r="R204" s="221" t="e">
        <f>R189/#REF!-1</f>
        <v>#REF!</v>
      </c>
      <c r="S204" s="221" t="e">
        <f>S189/#REF!-1</f>
        <v>#REF!</v>
      </c>
    </row>
    <row r="205" spans="1:21" hidden="1">
      <c r="A205" s="195" t="s">
        <v>197</v>
      </c>
      <c r="B205" s="221" t="e">
        <f>B189/#REF!-1</f>
        <v>#REF!</v>
      </c>
      <c r="C205" s="221" t="e">
        <f>C189/#REF!-1</f>
        <v>#REF!</v>
      </c>
      <c r="D205" s="221" t="e">
        <f>D189/#REF!-1</f>
        <v>#REF!</v>
      </c>
      <c r="E205" s="221" t="e">
        <f>E189/#REF!-1</f>
        <v>#REF!</v>
      </c>
      <c r="F205" s="221" t="e">
        <f>F189/#REF!-1</f>
        <v>#REF!</v>
      </c>
      <c r="G205" s="221" t="e">
        <f>G189/#REF!-1</f>
        <v>#REF!</v>
      </c>
      <c r="H205" s="221" t="e">
        <f>H189/#REF!-1</f>
        <v>#REF!</v>
      </c>
      <c r="I205" s="221" t="e">
        <f>I189/#REF!-1</f>
        <v>#REF!</v>
      </c>
      <c r="J205" s="221" t="e">
        <f>J189/#REF!-1</f>
        <v>#REF!</v>
      </c>
      <c r="K205" s="221" t="e">
        <f>K189/#REF!-1</f>
        <v>#REF!</v>
      </c>
      <c r="L205" s="221" t="e">
        <f>L189/#REF!-1</f>
        <v>#REF!</v>
      </c>
      <c r="M205" s="221" t="e">
        <f>M189/#REF!-1</f>
        <v>#REF!</v>
      </c>
      <c r="N205" s="221" t="e">
        <f>N189/#REF!-1</f>
        <v>#REF!</v>
      </c>
      <c r="O205" s="221" t="e">
        <f>O189/#REF!-1</f>
        <v>#REF!</v>
      </c>
      <c r="P205" s="221" t="e">
        <f>P189/#REF!-1</f>
        <v>#REF!</v>
      </c>
      <c r="Q205" s="221" t="e">
        <f>Q189/#REF!-1</f>
        <v>#REF!</v>
      </c>
      <c r="R205" s="221" t="e">
        <f>R189/#REF!-1</f>
        <v>#REF!</v>
      </c>
      <c r="S205" s="221" t="e">
        <f>S189/#REF!-1</f>
        <v>#REF!</v>
      </c>
    </row>
    <row r="206" spans="1:21" hidden="1">
      <c r="A206" s="195" t="s">
        <v>198</v>
      </c>
      <c r="B206" s="221" t="e">
        <f>B189/#REF!-1</f>
        <v>#REF!</v>
      </c>
      <c r="C206" s="221" t="e">
        <f>C189/#REF!-1</f>
        <v>#REF!</v>
      </c>
      <c r="D206" s="221" t="e">
        <f>D189/#REF!-1</f>
        <v>#REF!</v>
      </c>
      <c r="E206" s="221" t="e">
        <f>E189/#REF!-1</f>
        <v>#REF!</v>
      </c>
      <c r="F206" s="221" t="e">
        <f>F189/#REF!-1</f>
        <v>#REF!</v>
      </c>
      <c r="G206" s="221" t="e">
        <f>G189/#REF!-1</f>
        <v>#REF!</v>
      </c>
      <c r="H206" s="221" t="e">
        <f>H189/#REF!-1</f>
        <v>#REF!</v>
      </c>
      <c r="I206" s="221" t="e">
        <f>I189/#REF!-1</f>
        <v>#REF!</v>
      </c>
      <c r="J206" s="221" t="e">
        <f>J189/#REF!-1</f>
        <v>#REF!</v>
      </c>
      <c r="K206" s="221" t="e">
        <f>K189/#REF!-1</f>
        <v>#REF!</v>
      </c>
      <c r="L206" s="221" t="e">
        <f>L189/#REF!-1</f>
        <v>#REF!</v>
      </c>
      <c r="M206" s="221" t="e">
        <f>M189/#REF!-1</f>
        <v>#REF!</v>
      </c>
      <c r="N206" s="221" t="e">
        <f>N189/#REF!-1</f>
        <v>#REF!</v>
      </c>
      <c r="O206" s="221" t="e">
        <f>O189/#REF!-1</f>
        <v>#REF!</v>
      </c>
      <c r="P206" s="221" t="e">
        <f>P189/#REF!-1</f>
        <v>#REF!</v>
      </c>
      <c r="Q206" s="221" t="e">
        <f>Q189/#REF!-1</f>
        <v>#REF!</v>
      </c>
      <c r="R206" s="221" t="e">
        <f>R189/#REF!-1</f>
        <v>#REF!</v>
      </c>
      <c r="S206" s="221" t="e">
        <f>S189/#REF!-1</f>
        <v>#REF!</v>
      </c>
    </row>
    <row r="207" spans="1:21" hidden="1">
      <c r="F207" s="247"/>
    </row>
    <row r="208" spans="1:21" hidden="1">
      <c r="A208" s="233" t="s">
        <v>199</v>
      </c>
      <c r="B208" s="237">
        <f t="shared" ref="B208:S208" si="25">AVERAGE(B190:B192)</f>
        <v>796964.53206479398</v>
      </c>
      <c r="C208" s="237">
        <f t="shared" si="25"/>
        <v>246473.37770564001</v>
      </c>
      <c r="D208" s="245">
        <f t="shared" si="25"/>
        <v>156782.96523297334</v>
      </c>
      <c r="E208" s="248">
        <f t="shared" si="25"/>
        <v>9627.8066666666655</v>
      </c>
      <c r="F208" s="245">
        <f t="shared" si="25"/>
        <v>89690.412472666663</v>
      </c>
      <c r="G208" s="248">
        <f t="shared" si="25"/>
        <v>32738.25333333333</v>
      </c>
      <c r="H208" s="248">
        <f t="shared" si="25"/>
        <v>56951.492472666665</v>
      </c>
      <c r="I208" s="237">
        <f t="shared" si="25"/>
        <v>550490.88284982194</v>
      </c>
      <c r="J208" s="245">
        <f t="shared" si="25"/>
        <v>59531.258038177417</v>
      </c>
      <c r="K208" s="248">
        <f t="shared" si="25"/>
        <v>26834.488629135973</v>
      </c>
      <c r="L208" s="245">
        <f t="shared" si="25"/>
        <v>490959.29147831124</v>
      </c>
      <c r="M208" s="248">
        <f t="shared" si="25"/>
        <v>300959.05176558124</v>
      </c>
      <c r="N208" s="248">
        <f t="shared" si="25"/>
        <v>189999.90637939668</v>
      </c>
      <c r="O208" s="237">
        <f t="shared" si="25"/>
        <v>216314.88993781744</v>
      </c>
      <c r="P208" s="234">
        <f t="shared" si="25"/>
        <v>36462.961962469308</v>
      </c>
      <c r="Q208" s="237">
        <f t="shared" si="25"/>
        <v>580649.37061764463</v>
      </c>
      <c r="R208" s="234">
        <f t="shared" si="25"/>
        <v>333697.63843224791</v>
      </c>
      <c r="S208" s="234">
        <f t="shared" si="25"/>
        <v>246952.39885206334</v>
      </c>
    </row>
    <row r="209" spans="1:27" hidden="1">
      <c r="A209" s="235" t="s">
        <v>200</v>
      </c>
      <c r="B209" s="238">
        <f t="shared" ref="B209:S209" si="26">B189/B208-1</f>
        <v>0.29912983121183179</v>
      </c>
      <c r="C209" s="238">
        <f t="shared" si="26"/>
        <v>0.18756489128643983</v>
      </c>
      <c r="D209" s="246">
        <f t="shared" si="26"/>
        <v>0.18136227188185972</v>
      </c>
      <c r="E209" s="249">
        <f t="shared" si="26"/>
        <v>-0.15781337528589057</v>
      </c>
      <c r="F209" s="246">
        <f t="shared" si="26"/>
        <v>0.19840735522045305</v>
      </c>
      <c r="G209" s="249">
        <f t="shared" si="26"/>
        <v>0.28165175987804703</v>
      </c>
      <c r="H209" s="249">
        <f t="shared" si="26"/>
        <v>0.15056879381078359</v>
      </c>
      <c r="I209" s="238">
        <f t="shared" si="26"/>
        <v>0.34908592197008814</v>
      </c>
      <c r="J209" s="246">
        <f t="shared" si="26"/>
        <v>0.80232095835515183</v>
      </c>
      <c r="K209" s="249">
        <f t="shared" si="26"/>
        <v>0.32610805322330472</v>
      </c>
      <c r="L209" s="246">
        <f t="shared" si="26"/>
        <v>0.29412779677313017</v>
      </c>
      <c r="M209" s="249">
        <f t="shared" si="26"/>
        <v>0.30918452584713907</v>
      </c>
      <c r="N209" s="249">
        <f t="shared" si="26"/>
        <v>0.27028553487313234</v>
      </c>
      <c r="O209" s="238">
        <f t="shared" si="26"/>
        <v>0.35224881595730273</v>
      </c>
      <c r="P209" s="236">
        <f t="shared" si="26"/>
        <v>0.19833325270057123</v>
      </c>
      <c r="Q209" s="238">
        <f t="shared" si="26"/>
        <v>0.27934267803470503</v>
      </c>
      <c r="R209" s="236">
        <f t="shared" si="26"/>
        <v>0.30648067587131322</v>
      </c>
      <c r="S209" s="236">
        <f t="shared" si="26"/>
        <v>0.24307358841820847</v>
      </c>
    </row>
    <row r="210" spans="1:27" hidden="1"/>
    <row r="211" spans="1:27" hidden="1"/>
    <row r="212" spans="1:27" hidden="1"/>
    <row r="213" spans="1:27" hidden="1"/>
    <row r="215" spans="1:27">
      <c r="B215" s="270"/>
      <c r="C215" s="270"/>
      <c r="I215" s="270"/>
    </row>
    <row r="216" spans="1:27">
      <c r="B216" s="263"/>
      <c r="L216" s="252"/>
      <c r="Q216" s="221"/>
    </row>
    <row r="217" spans="1:27">
      <c r="B217" s="260"/>
      <c r="D217" s="271"/>
      <c r="E217" s="271"/>
      <c r="F217" s="271"/>
      <c r="G217" s="272"/>
      <c r="J217" s="271"/>
      <c r="K217" s="271"/>
      <c r="L217" s="271"/>
      <c r="M217" s="271"/>
      <c r="N217" s="271"/>
      <c r="O217" s="271"/>
      <c r="P217" s="271"/>
      <c r="Q217" s="271"/>
      <c r="R217" s="271"/>
      <c r="S217" s="271"/>
      <c r="T217" s="271"/>
      <c r="U217" s="271"/>
      <c r="V217" s="271"/>
      <c r="W217" s="271"/>
      <c r="X217" s="271"/>
      <c r="Y217" s="271"/>
      <c r="Z217" s="271"/>
      <c r="AA217" s="271"/>
    </row>
    <row r="218" spans="1:27">
      <c r="D218" s="271"/>
      <c r="E218" s="271"/>
      <c r="F218" s="271"/>
      <c r="G218" s="272"/>
    </row>
    <row r="219" spans="1:27">
      <c r="D219" s="271"/>
      <c r="E219" s="271"/>
      <c r="F219" s="271"/>
      <c r="G219" s="272"/>
    </row>
    <row r="220" spans="1:27">
      <c r="D220" s="271"/>
      <c r="E220" s="271"/>
      <c r="F220" s="271"/>
      <c r="G220" s="272"/>
    </row>
    <row r="221" spans="1:27">
      <c r="D221" s="271"/>
      <c r="E221" s="271"/>
      <c r="F221" s="271"/>
      <c r="G221" s="272"/>
    </row>
    <row r="222" spans="1:27">
      <c r="D222" s="271"/>
      <c r="E222" s="271"/>
      <c r="F222" s="271"/>
      <c r="G222" s="272"/>
    </row>
    <row r="223" spans="1:27">
      <c r="D223" s="271"/>
      <c r="E223" s="271"/>
      <c r="F223" s="271"/>
      <c r="G223" s="272"/>
    </row>
    <row r="224" spans="1:27">
      <c r="D224" s="271"/>
      <c r="E224" s="271"/>
      <c r="F224" s="271"/>
      <c r="G224" s="272"/>
    </row>
    <row r="225" spans="4:26">
      <c r="D225" s="271"/>
      <c r="E225" s="271"/>
      <c r="F225" s="271"/>
      <c r="G225" s="272"/>
    </row>
    <row r="226" spans="4:26">
      <c r="D226" s="271"/>
      <c r="E226" s="271"/>
      <c r="F226" s="271"/>
      <c r="G226" s="272"/>
      <c r="I226" s="271"/>
      <c r="J226" s="271"/>
      <c r="K226" s="271"/>
      <c r="L226" s="271"/>
      <c r="M226" s="271"/>
      <c r="N226" s="271"/>
      <c r="O226" s="271"/>
      <c r="P226" s="271"/>
      <c r="Q226" s="271"/>
      <c r="R226" s="271"/>
      <c r="S226" s="271"/>
      <c r="T226" s="271"/>
      <c r="U226" s="271"/>
      <c r="V226" s="271"/>
      <c r="W226" s="271"/>
      <c r="X226" s="271"/>
      <c r="Y226" s="271"/>
      <c r="Z226" s="271"/>
    </row>
    <row r="227" spans="4:26">
      <c r="D227" s="271"/>
      <c r="E227" s="271"/>
      <c r="F227" s="271"/>
      <c r="G227" s="272"/>
    </row>
    <row r="228" spans="4:26">
      <c r="D228" s="271"/>
      <c r="E228" s="271"/>
      <c r="F228" s="271"/>
      <c r="G228" s="272"/>
    </row>
    <row r="229" spans="4:26">
      <c r="D229" s="271"/>
      <c r="E229" s="271"/>
      <c r="F229" s="271"/>
      <c r="G229" s="272"/>
    </row>
    <row r="230" spans="4:26">
      <c r="D230" s="271"/>
      <c r="E230" s="271"/>
      <c r="F230" s="271"/>
      <c r="G230" s="272"/>
    </row>
    <row r="231" spans="4:26">
      <c r="D231" s="271"/>
      <c r="E231" s="271"/>
      <c r="F231" s="271"/>
      <c r="G231" s="272"/>
    </row>
    <row r="232" spans="4:26">
      <c r="D232" s="271"/>
      <c r="E232" s="271"/>
      <c r="F232" s="271"/>
      <c r="G232" s="272"/>
    </row>
    <row r="233" spans="4:26">
      <c r="D233" s="271"/>
      <c r="E233" s="271"/>
      <c r="F233" s="271"/>
      <c r="G233" s="272"/>
    </row>
    <row r="234" spans="4:26">
      <c r="D234" s="271"/>
      <c r="E234" s="271"/>
      <c r="F234" s="271"/>
      <c r="G234" s="272"/>
    </row>
    <row r="242" spans="5:17">
      <c r="E242" t="s">
        <v>217</v>
      </c>
      <c r="G242" s="276">
        <v>97783</v>
      </c>
      <c r="H242" s="276">
        <v>25315</v>
      </c>
      <c r="I242" s="276">
        <v>9505</v>
      </c>
      <c r="J242" s="276">
        <v>15810</v>
      </c>
      <c r="K242" s="276">
        <v>72468</v>
      </c>
      <c r="L242" s="276">
        <v>6665</v>
      </c>
      <c r="M242" s="276">
        <v>65803</v>
      </c>
      <c r="N242" s="276">
        <v>16170</v>
      </c>
      <c r="O242" s="276">
        <v>81613</v>
      </c>
      <c r="P242" s="276">
        <v>54900</v>
      </c>
      <c r="Q242" s="276">
        <v>26713</v>
      </c>
    </row>
    <row r="243" spans="5:17">
      <c r="E243" t="s">
        <v>218</v>
      </c>
      <c r="G243" s="276">
        <v>153809</v>
      </c>
      <c r="H243" s="276">
        <v>48283</v>
      </c>
      <c r="I243" s="276">
        <v>21054</v>
      </c>
      <c r="J243" s="276">
        <v>27229</v>
      </c>
      <c r="K243" s="276">
        <v>105526</v>
      </c>
      <c r="L243" s="276">
        <v>19227</v>
      </c>
      <c r="M243" s="276">
        <v>86299</v>
      </c>
      <c r="N243" s="276">
        <v>40282</v>
      </c>
      <c r="O243" s="276">
        <v>113528</v>
      </c>
      <c r="P243" s="276">
        <v>70998</v>
      </c>
      <c r="Q243" s="276">
        <v>42529</v>
      </c>
    </row>
    <row r="244" spans="5:17">
      <c r="E244" t="s">
        <v>219</v>
      </c>
      <c r="F244" t="s">
        <v>220</v>
      </c>
      <c r="G244" s="276">
        <v>144577</v>
      </c>
      <c r="H244" s="276">
        <v>40024</v>
      </c>
      <c r="I244" s="276">
        <v>25864</v>
      </c>
      <c r="J244" s="276">
        <v>14161</v>
      </c>
      <c r="K244" s="276">
        <v>104553</v>
      </c>
      <c r="L244" s="276">
        <v>9082</v>
      </c>
      <c r="M244" s="276">
        <v>95470</v>
      </c>
      <c r="N244" s="276">
        <v>34946</v>
      </c>
      <c r="O244" s="276">
        <v>109631</v>
      </c>
      <c r="P244" s="276">
        <v>72762</v>
      </c>
      <c r="Q244" s="276">
        <v>36870</v>
      </c>
    </row>
    <row r="245" spans="5:17">
      <c r="F245" t="s">
        <v>221</v>
      </c>
      <c r="G245" s="277">
        <f>(G244-G243)/G243*100</f>
        <v>-6.0022495432646981</v>
      </c>
      <c r="H245" s="277">
        <f t="shared" ref="H245:Q245" si="27">(H244-H243)/H243*100</f>
        <v>-17.105399415943502</v>
      </c>
      <c r="I245" s="277">
        <f t="shared" si="27"/>
        <v>22.846015009024416</v>
      </c>
      <c r="J245" s="277">
        <f t="shared" si="27"/>
        <v>-47.992948694406699</v>
      </c>
      <c r="K245" s="277">
        <f t="shared" si="27"/>
        <v>-0.92204764702537767</v>
      </c>
      <c r="L245" s="277">
        <f t="shared" si="27"/>
        <v>-52.764341810994949</v>
      </c>
      <c r="M245" s="277">
        <f t="shared" si="27"/>
        <v>10.627006106675628</v>
      </c>
      <c r="N245" s="277">
        <f t="shared" si="27"/>
        <v>-13.246611389702597</v>
      </c>
      <c r="O245" s="277">
        <f t="shared" si="27"/>
        <v>-3.4326333591713061</v>
      </c>
      <c r="P245" s="277">
        <f t="shared" si="27"/>
        <v>2.4845770303388828</v>
      </c>
      <c r="Q245" s="277">
        <f t="shared" si="27"/>
        <v>-13.30621458299043</v>
      </c>
    </row>
    <row r="246" spans="5:17">
      <c r="F246" t="s">
        <v>222</v>
      </c>
      <c r="G246" s="277">
        <f>(G244-G242)/G242*100</f>
        <v>47.854944110939527</v>
      </c>
      <c r="H246" s="277">
        <f t="shared" ref="H246:Q246" si="28">(H244-H242)/H242*100</f>
        <v>58.103890973730984</v>
      </c>
      <c r="I246" s="277">
        <f t="shared" si="28"/>
        <v>172.10941609679116</v>
      </c>
      <c r="J246" s="277">
        <f t="shared" si="28"/>
        <v>-10.43010752688172</v>
      </c>
      <c r="K246" s="277">
        <f t="shared" si="28"/>
        <v>44.274714356681571</v>
      </c>
      <c r="L246" s="277">
        <f t="shared" si="28"/>
        <v>36.264066016504124</v>
      </c>
      <c r="M246" s="277">
        <f t="shared" si="28"/>
        <v>45.084570612282114</v>
      </c>
      <c r="N246" s="277">
        <f t="shared" si="28"/>
        <v>116.11626468769325</v>
      </c>
      <c r="O246" s="277">
        <f t="shared" si="28"/>
        <v>34.330315023341868</v>
      </c>
      <c r="P246" s="277">
        <f t="shared" si="28"/>
        <v>32.535519125683059</v>
      </c>
      <c r="Q246" s="277">
        <f t="shared" si="28"/>
        <v>38.02268558379815</v>
      </c>
    </row>
    <row r="247" spans="5:17">
      <c r="E247" t="s">
        <v>223</v>
      </c>
      <c r="G247" s="276">
        <v>940268</v>
      </c>
      <c r="H247" s="276">
        <v>285725</v>
      </c>
      <c r="I247" s="276">
        <v>203011</v>
      </c>
      <c r="J247" s="276">
        <v>82714</v>
      </c>
      <c r="K247" s="276">
        <v>654543</v>
      </c>
      <c r="L247" s="276">
        <v>52839</v>
      </c>
      <c r="M247" s="276">
        <v>601703</v>
      </c>
      <c r="N247" s="276">
        <v>255851</v>
      </c>
      <c r="O247" s="276">
        <v>684416</v>
      </c>
      <c r="P247" s="276">
        <v>413772</v>
      </c>
      <c r="Q247" s="276">
        <v>270646</v>
      </c>
    </row>
    <row r="248" spans="5:17">
      <c r="E248" t="s">
        <v>224</v>
      </c>
      <c r="G248" s="276">
        <v>991700</v>
      </c>
      <c r="H248" s="276">
        <v>281003</v>
      </c>
      <c r="I248" s="276">
        <v>159576</v>
      </c>
      <c r="J248" s="276">
        <v>121427</v>
      </c>
      <c r="K248" s="276">
        <v>710697</v>
      </c>
      <c r="L248" s="276">
        <v>77420</v>
      </c>
      <c r="M248" s="276">
        <v>633277</v>
      </c>
      <c r="N248" s="276">
        <v>236996</v>
      </c>
      <c r="O248" s="276">
        <v>754704</v>
      </c>
      <c r="P248" s="276">
        <v>449404</v>
      </c>
      <c r="Q248" s="276">
        <v>305300</v>
      </c>
    </row>
    <row r="249" spans="5:17">
      <c r="E249" t="s">
        <v>225</v>
      </c>
      <c r="G249" s="276">
        <v>1035360</v>
      </c>
      <c r="H249" s="276">
        <v>292703</v>
      </c>
      <c r="I249" s="276">
        <v>185217</v>
      </c>
      <c r="J249" s="276">
        <v>107486</v>
      </c>
      <c r="K249" s="276">
        <v>742660</v>
      </c>
      <c r="L249" s="276">
        <v>107294</v>
      </c>
      <c r="M249" s="276">
        <v>635364</v>
      </c>
      <c r="N249" s="276">
        <v>292512</v>
      </c>
      <c r="O249" s="276">
        <v>742850</v>
      </c>
      <c r="P249" s="276">
        <v>435970</v>
      </c>
      <c r="Q249" s="276">
        <v>306980</v>
      </c>
    </row>
    <row r="250" spans="5:17">
      <c r="E250" t="s">
        <v>221</v>
      </c>
      <c r="G250" s="277">
        <f>(G249-G248)/G248*100</f>
        <v>4.4025410910557632</v>
      </c>
      <c r="H250" s="277">
        <f t="shared" ref="H250:Q250" si="29">(H249-H248)/H248*100</f>
        <v>4.1636566157656683</v>
      </c>
      <c r="I250" s="277">
        <f t="shared" si="29"/>
        <v>16.068205745224844</v>
      </c>
      <c r="J250" s="277">
        <f t="shared" si="29"/>
        <v>-11.480972106697852</v>
      </c>
      <c r="K250" s="277">
        <f t="shared" si="29"/>
        <v>4.4974159170504446</v>
      </c>
      <c r="L250" s="277">
        <f t="shared" si="29"/>
        <v>38.58692844226298</v>
      </c>
      <c r="M250" s="277">
        <f t="shared" si="29"/>
        <v>0.32955562889541223</v>
      </c>
      <c r="N250" s="277">
        <f t="shared" si="29"/>
        <v>23.424867930260426</v>
      </c>
      <c r="O250" s="277">
        <f t="shared" si="29"/>
        <v>-1.5706820157306707</v>
      </c>
      <c r="P250" s="277">
        <f t="shared" si="29"/>
        <v>-2.9892924851581206</v>
      </c>
      <c r="Q250" s="277">
        <f t="shared" si="29"/>
        <v>0.550278414674091</v>
      </c>
    </row>
    <row r="251" spans="5:17">
      <c r="E251" t="s">
        <v>226</v>
      </c>
      <c r="G251" s="277">
        <f>(G249-G247)/G247*100</f>
        <v>10.11328685013209</v>
      </c>
      <c r="H251" s="277">
        <f t="shared" ref="H251:Q251" si="30">(H249-H247)/H247*100</f>
        <v>2.4422084171843559</v>
      </c>
      <c r="I251" s="277">
        <f t="shared" si="30"/>
        <v>-8.7650422883489068</v>
      </c>
      <c r="J251" s="277">
        <f t="shared" si="30"/>
        <v>29.948980825495081</v>
      </c>
      <c r="K251" s="277">
        <f t="shared" si="30"/>
        <v>13.462369928331675</v>
      </c>
      <c r="L251" s="277">
        <f t="shared" si="30"/>
        <v>103.05834705425916</v>
      </c>
      <c r="M251" s="277">
        <f t="shared" si="30"/>
        <v>5.594288211958391</v>
      </c>
      <c r="N251" s="277">
        <f t="shared" si="30"/>
        <v>14.329043075852743</v>
      </c>
      <c r="O251" s="277">
        <f t="shared" si="30"/>
        <v>8.5377898821769218</v>
      </c>
      <c r="P251" s="277">
        <f t="shared" si="30"/>
        <v>5.3647902709704862</v>
      </c>
      <c r="Q251" s="277">
        <f t="shared" si="30"/>
        <v>13.424916680830309</v>
      </c>
    </row>
    <row r="257" spans="5:13">
      <c r="E257" t="s">
        <v>227</v>
      </c>
      <c r="F257" t="s">
        <v>228</v>
      </c>
      <c r="G257" t="s">
        <v>229</v>
      </c>
      <c r="H257" t="s">
        <v>230</v>
      </c>
      <c r="I257" t="s">
        <v>231</v>
      </c>
      <c r="J257" t="s">
        <v>232</v>
      </c>
      <c r="K257" t="s">
        <v>233</v>
      </c>
      <c r="L257" t="s">
        <v>235</v>
      </c>
      <c r="M257" t="s">
        <v>230</v>
      </c>
    </row>
    <row r="258" spans="5:13">
      <c r="K258" t="s">
        <v>234</v>
      </c>
    </row>
    <row r="259" spans="5:13">
      <c r="E259" t="s">
        <v>236</v>
      </c>
      <c r="F259" s="276">
        <v>144577</v>
      </c>
      <c r="G259" s="276">
        <v>97985</v>
      </c>
      <c r="H259" s="277">
        <f>(F259-G259)/G259*100</f>
        <v>47.550135224779304</v>
      </c>
      <c r="I259" s="276">
        <v>153809</v>
      </c>
      <c r="J259" s="277">
        <f>(F259-I259)/I259*100</f>
        <v>-6.0022495432646981</v>
      </c>
      <c r="K259" s="276">
        <v>1035360</v>
      </c>
      <c r="L259" s="276">
        <v>991700</v>
      </c>
      <c r="M259" s="277">
        <f>(K259-L259)/L259*100</f>
        <v>4.4025410910557632</v>
      </c>
    </row>
    <row r="260" spans="5:13">
      <c r="E260" t="s">
        <v>237</v>
      </c>
      <c r="F260" s="276">
        <v>40024</v>
      </c>
      <c r="G260" s="276">
        <v>26446</v>
      </c>
      <c r="H260" s="277">
        <f t="shared" ref="H260:H265" si="31">(F260-G260)/G260*100</f>
        <v>51.342358012553881</v>
      </c>
      <c r="I260" s="276">
        <v>48283</v>
      </c>
      <c r="J260" s="277">
        <f t="shared" ref="J260:J265" si="32">(F260-I260)/I260*100</f>
        <v>-17.105399415943502</v>
      </c>
      <c r="K260" s="276">
        <v>292703</v>
      </c>
      <c r="L260" s="276">
        <v>281003</v>
      </c>
      <c r="M260" s="277">
        <f t="shared" ref="M260:M265" si="33">(K260-L260)/L260*100</f>
        <v>4.1636566157656683</v>
      </c>
    </row>
    <row r="261" spans="5:13">
      <c r="E261" t="s">
        <v>238</v>
      </c>
      <c r="F261" s="276">
        <v>25864</v>
      </c>
      <c r="G261" s="276">
        <v>16471</v>
      </c>
      <c r="H261" s="277">
        <f t="shared" si="31"/>
        <v>57.027502883856471</v>
      </c>
      <c r="I261" s="276">
        <v>21054</v>
      </c>
      <c r="J261" s="277">
        <f t="shared" si="32"/>
        <v>22.846015009024416</v>
      </c>
      <c r="K261" s="276">
        <v>185217</v>
      </c>
      <c r="L261" s="276">
        <v>159576</v>
      </c>
      <c r="M261" s="277">
        <f t="shared" si="33"/>
        <v>16.068205745224844</v>
      </c>
    </row>
    <row r="262" spans="5:13">
      <c r="E262" t="s">
        <v>239</v>
      </c>
      <c r="F262" s="276">
        <v>14161</v>
      </c>
      <c r="G262" s="276">
        <v>9975</v>
      </c>
      <c r="H262" s="277">
        <f t="shared" si="31"/>
        <v>41.964912280701753</v>
      </c>
      <c r="I262" s="276">
        <v>27229</v>
      </c>
      <c r="J262" s="277">
        <f t="shared" si="32"/>
        <v>-47.992948694406699</v>
      </c>
      <c r="K262" s="276">
        <v>107486</v>
      </c>
      <c r="L262" s="276">
        <v>121427</v>
      </c>
      <c r="M262" s="277">
        <f t="shared" si="33"/>
        <v>-11.480972106697852</v>
      </c>
    </row>
    <row r="263" spans="5:13">
      <c r="E263" t="s">
        <v>240</v>
      </c>
      <c r="F263" s="276">
        <v>104553</v>
      </c>
      <c r="G263" s="276">
        <v>71539</v>
      </c>
      <c r="H263" s="277">
        <f t="shared" si="31"/>
        <v>46.148254798082164</v>
      </c>
      <c r="I263" s="276">
        <v>105526</v>
      </c>
      <c r="J263" s="277">
        <f t="shared" si="32"/>
        <v>-0.92204764702537767</v>
      </c>
      <c r="K263" s="276">
        <v>742660</v>
      </c>
      <c r="L263" s="276">
        <v>710697</v>
      </c>
      <c r="M263" s="277">
        <f t="shared" si="33"/>
        <v>4.4974159170504446</v>
      </c>
    </row>
    <row r="264" spans="5:13">
      <c r="E264" t="s">
        <v>238</v>
      </c>
      <c r="F264" s="276">
        <v>9082</v>
      </c>
      <c r="G264" s="276">
        <v>3497</v>
      </c>
      <c r="H264" s="277">
        <f t="shared" si="31"/>
        <v>159.70832141835859</v>
      </c>
      <c r="I264" s="276">
        <v>19227</v>
      </c>
      <c r="J264" s="277">
        <f t="shared" si="32"/>
        <v>-52.764341810994949</v>
      </c>
      <c r="K264" s="276">
        <v>107294</v>
      </c>
      <c r="L264" s="276">
        <v>77420</v>
      </c>
      <c r="M264" s="277">
        <f t="shared" si="33"/>
        <v>38.58692844226298</v>
      </c>
    </row>
    <row r="265" spans="5:13">
      <c r="E265" t="s">
        <v>239</v>
      </c>
      <c r="F265" s="276">
        <v>95470</v>
      </c>
      <c r="G265" s="276">
        <v>68042</v>
      </c>
      <c r="H265" s="277">
        <f t="shared" si="31"/>
        <v>40.310396519796598</v>
      </c>
      <c r="I265" s="276">
        <v>86299</v>
      </c>
      <c r="J265" s="277">
        <f t="shared" si="32"/>
        <v>10.627006106675628</v>
      </c>
      <c r="K265" s="276">
        <v>635364</v>
      </c>
      <c r="L265" s="276">
        <v>633277</v>
      </c>
      <c r="M265" s="277">
        <f t="shared" si="33"/>
        <v>0.32955562889541223</v>
      </c>
    </row>
    <row r="269" spans="5:13">
      <c r="E269" t="s">
        <v>241</v>
      </c>
      <c r="F269" t="s">
        <v>228</v>
      </c>
      <c r="G269" t="s">
        <v>242</v>
      </c>
      <c r="H269" t="s">
        <v>230</v>
      </c>
      <c r="I269" t="s">
        <v>231</v>
      </c>
      <c r="J269" t="s">
        <v>232</v>
      </c>
    </row>
    <row r="270" spans="5:13">
      <c r="E270" t="s">
        <v>243</v>
      </c>
      <c r="F270" s="276">
        <v>13564</v>
      </c>
      <c r="G270" s="276">
        <v>13185</v>
      </c>
      <c r="H270" s="277">
        <f>(F270-G270)/G270*100</f>
        <v>2.8744785741372771</v>
      </c>
      <c r="I270" s="276">
        <v>15074</v>
      </c>
      <c r="J270">
        <v>-10</v>
      </c>
    </row>
    <row r="271" spans="5:13">
      <c r="E271" t="s">
        <v>244</v>
      </c>
      <c r="F271" s="276">
        <v>5198</v>
      </c>
      <c r="G271" s="276">
        <v>5428</v>
      </c>
      <c r="H271" s="277">
        <f t="shared" ref="H271:H279" si="34">(F271-G271)/G271*100</f>
        <v>-4.2372881355932197</v>
      </c>
      <c r="I271" s="276">
        <v>6241</v>
      </c>
      <c r="J271">
        <v>-16.7</v>
      </c>
    </row>
    <row r="272" spans="5:13">
      <c r="E272" t="s">
        <v>245</v>
      </c>
      <c r="F272" s="276">
        <v>8366</v>
      </c>
      <c r="G272" s="276">
        <v>7757</v>
      </c>
      <c r="H272" s="277">
        <f t="shared" si="34"/>
        <v>7.8509733144256799</v>
      </c>
      <c r="I272" s="276">
        <v>8833</v>
      </c>
      <c r="J272">
        <v>-5.3</v>
      </c>
    </row>
    <row r="273" spans="5:10">
      <c r="E273" t="s">
        <v>246</v>
      </c>
      <c r="F273" s="276">
        <v>11399</v>
      </c>
      <c r="G273" s="276">
        <v>9906</v>
      </c>
      <c r="H273" s="277">
        <f t="shared" si="34"/>
        <v>15.071673733091057</v>
      </c>
      <c r="I273" s="276">
        <v>11521</v>
      </c>
      <c r="J273">
        <v>-1.1000000000000001</v>
      </c>
    </row>
    <row r="274" spans="5:10">
      <c r="E274" t="s">
        <v>244</v>
      </c>
      <c r="F274" s="276">
        <v>4779</v>
      </c>
      <c r="G274" s="276">
        <v>3569</v>
      </c>
      <c r="H274" s="277">
        <f t="shared" si="34"/>
        <v>33.903054076772207</v>
      </c>
      <c r="I274" s="276">
        <v>4693</v>
      </c>
      <c r="J274">
        <v>1.8</v>
      </c>
    </row>
    <row r="275" spans="5:10">
      <c r="E275" t="s">
        <v>245</v>
      </c>
      <c r="F275" s="276">
        <v>6620</v>
      </c>
      <c r="G275" s="276">
        <v>6337</v>
      </c>
      <c r="H275" s="277">
        <f t="shared" si="34"/>
        <v>4.4658355688811744</v>
      </c>
      <c r="I275" s="276">
        <v>6828</v>
      </c>
      <c r="J275">
        <v>-3</v>
      </c>
    </row>
    <row r="276" spans="5:10">
      <c r="E276" t="s">
        <v>247</v>
      </c>
      <c r="F276" s="276">
        <v>53130</v>
      </c>
      <c r="G276" s="276">
        <v>54282</v>
      </c>
      <c r="H276" s="277">
        <f t="shared" si="34"/>
        <v>-2.1222504697689843</v>
      </c>
      <c r="I276" s="276">
        <v>62562</v>
      </c>
      <c r="J276" s="277">
        <f>(F276-I276)/I276*100</f>
        <v>-15.076244365589336</v>
      </c>
    </row>
    <row r="277" spans="5:10">
      <c r="E277" t="s">
        <v>248</v>
      </c>
      <c r="F277" s="276">
        <v>9716</v>
      </c>
      <c r="G277" s="276">
        <v>12117</v>
      </c>
      <c r="H277" s="277">
        <f t="shared" si="34"/>
        <v>-19.81513575967649</v>
      </c>
      <c r="I277" s="276">
        <v>21356</v>
      </c>
      <c r="J277" s="277">
        <f t="shared" ref="J277:J279" si="35">(F277-I277)/I277*100</f>
        <v>-54.504588874321037</v>
      </c>
    </row>
    <row r="278" spans="5:10">
      <c r="E278" t="s">
        <v>249</v>
      </c>
      <c r="F278" s="276">
        <v>43914</v>
      </c>
      <c r="G278" s="276">
        <v>42165</v>
      </c>
      <c r="H278" s="277">
        <f t="shared" si="34"/>
        <v>4.1479900391319813</v>
      </c>
      <c r="I278" s="276">
        <v>41206</v>
      </c>
      <c r="J278" s="277">
        <f t="shared" si="35"/>
        <v>6.5718584672135121</v>
      </c>
    </row>
    <row r="279" spans="5:10">
      <c r="E279" t="s">
        <v>250</v>
      </c>
      <c r="F279" s="276">
        <v>1925</v>
      </c>
      <c r="G279" s="276">
        <v>1976</v>
      </c>
      <c r="H279" s="277">
        <f t="shared" si="34"/>
        <v>-2.5809716599190282</v>
      </c>
      <c r="I279" s="276">
        <v>1891</v>
      </c>
      <c r="J279" s="277">
        <f t="shared" si="35"/>
        <v>1.7979904812268643</v>
      </c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2017-10-12T05:30:12Z</cp:lastPrinted>
  <dcterms:created xsi:type="dcterms:W3CDTF">2015-03-05T07:20:42Z</dcterms:created>
  <dcterms:modified xsi:type="dcterms:W3CDTF">2017-10-12T07:04:03Z</dcterms:modified>
</cp:coreProperties>
</file>